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6" windowWidth="8232" windowHeight="5868" firstSheet="2" activeTab="3"/>
  </bookViews>
  <sheets>
    <sheet name="Case Introduction" sheetId="1" r:id="rId1"/>
    <sheet name="City of San Juan Capistrano" sheetId="2" r:id="rId2"/>
    <sheet name="Competing Local Businesses" sheetId="3" r:id="rId3"/>
    <sheet name="Complementary Local Businesses" sheetId="4" r:id="rId4"/>
    <sheet name="Home Depot" sheetId="5" r:id="rId5"/>
    <sheet name="Nearby Residents" sheetId="6" r:id="rId6"/>
    <sheet name="Other Area Residents" sheetId="7" r:id="rId7"/>
    <sheet name="Summary" sheetId="8" r:id="rId8"/>
  </sheets>
  <definedNames>
    <definedName name="_xlnm.Print_Area" localSheetId="0">'Case Introduction'!$A$1:$L$60</definedName>
    <definedName name="_xlnm.Print_Area" localSheetId="1">'City of San Juan Capistrano'!$A$1:$K$158</definedName>
    <definedName name="_xlnm.Print_Area" localSheetId="2">'Competing Local Businesses'!$A$1:$K$91</definedName>
    <definedName name="_xlnm.Print_Area" localSheetId="3">'Complementary Local Businesses'!$A$1:$K$91</definedName>
    <definedName name="_xlnm.Print_Area" localSheetId="4">'Home Depot'!$A$1:$K$126</definedName>
    <definedName name="_xlnm.Print_Area" localSheetId="5">'Nearby Residents'!$A$1:$K$125</definedName>
    <definedName name="_xlnm.Print_Area" localSheetId="6">'Other Area Residents'!$A$1:$K$120</definedName>
  </definedNames>
  <calcPr fullCalcOnLoad="1"/>
</workbook>
</file>

<file path=xl/sharedStrings.xml><?xml version="1.0" encoding="utf-8"?>
<sst xmlns="http://schemas.openxmlformats.org/spreadsheetml/2006/main" count="209" uniqueCount="137">
  <si>
    <t>Option 1 "Build Home Depot"</t>
  </si>
  <si>
    <t>OVERALL OBJECTIVES</t>
  </si>
  <si>
    <t>A1. Support the city and its residents</t>
  </si>
  <si>
    <t>A2. Enhance viability of community</t>
  </si>
  <si>
    <t>A3. Optimize social impact on the city</t>
  </si>
  <si>
    <t xml:space="preserve">  A3.1 Minimize disruption to daily life</t>
  </si>
  <si>
    <t>A4. Minimize adverse environmental impact</t>
  </si>
  <si>
    <t xml:space="preserve">  A4.1 Minimize noise</t>
  </si>
  <si>
    <t>A5. Minimize health and safety impact</t>
  </si>
  <si>
    <t>Rating on Each Objective</t>
  </si>
  <si>
    <t>0 - 10 = best</t>
  </si>
  <si>
    <t xml:space="preserve">  A1.1 Promote job creation</t>
  </si>
  <si>
    <t xml:space="preserve">  A1.4 </t>
  </si>
  <si>
    <t xml:space="preserve">  A1.2 Keep the city's retail base competitive</t>
  </si>
  <si>
    <t xml:space="preserve">  A1.5 </t>
  </si>
  <si>
    <t xml:space="preserve">  A1.6 </t>
  </si>
  <si>
    <t xml:space="preserve">  A2.1 Provide community service</t>
  </si>
  <si>
    <t xml:space="preserve">  A3.2 Minimize crime (day laborer congregation)</t>
  </si>
  <si>
    <t xml:space="preserve">  A3.4 </t>
  </si>
  <si>
    <t xml:space="preserve">  A3.5 </t>
  </si>
  <si>
    <t xml:space="preserve">  A4.2 Minimize hazardous material spills</t>
  </si>
  <si>
    <t xml:space="preserve">  A4.4 </t>
  </si>
  <si>
    <t xml:space="preserve">  A4.5 </t>
  </si>
  <si>
    <t xml:space="preserve">  A5.1 Minimize impact from possible earthquake</t>
  </si>
  <si>
    <t>Decision Alternatives Rated for the City of San Juan Capistrano</t>
  </si>
  <si>
    <t xml:space="preserve">  A2.5</t>
  </si>
  <si>
    <t xml:space="preserve">  A3.6</t>
  </si>
  <si>
    <t xml:space="preserve">  A5.4</t>
  </si>
  <si>
    <t xml:space="preserve">  A5.5</t>
  </si>
  <si>
    <t>Caculated Normalized Weights</t>
  </si>
  <si>
    <t>Calculated Weights for Major Objectives</t>
  </si>
  <si>
    <t>OVERALL VALUE (SUMPRODUCT OF NORMALIZED WEIGHTS TIMES RATINGS)</t>
  </si>
  <si>
    <t>overall values</t>
  </si>
  <si>
    <t>Option 2 "Don't develop the land"</t>
  </si>
  <si>
    <t>Option 4 "Build specialty retail"</t>
  </si>
  <si>
    <t>Decision Alternatives Rated for Home Depot</t>
  </si>
  <si>
    <t>Ratings on Each Objective</t>
  </si>
  <si>
    <t>0 - 10 =best</t>
  </si>
  <si>
    <t>Option 4 "Build specialty retai"</t>
  </si>
  <si>
    <t>E1. Offset Lowe's move to San Clemente</t>
  </si>
  <si>
    <t>E1.6</t>
  </si>
  <si>
    <t>E2.5</t>
  </si>
  <si>
    <t>E2.6</t>
  </si>
  <si>
    <t>E3.6</t>
  </si>
  <si>
    <t>B1. Maintain market share</t>
  </si>
  <si>
    <t xml:space="preserve">B1.1 Maintain prices competitive </t>
  </si>
  <si>
    <t>B1.2 Remain competitive by providing nearby convenience</t>
  </si>
  <si>
    <t>B1.3</t>
  </si>
  <si>
    <t>B2. Minimize costs</t>
  </si>
  <si>
    <t>B2.1 Minimize labor costs</t>
  </si>
  <si>
    <t>B2.4</t>
  </si>
  <si>
    <t>Decision Alternatives Rated for Nearby Residents</t>
  </si>
  <si>
    <t>C1. Provide convenience</t>
  </si>
  <si>
    <t>C2. Minimize impact on small town charm</t>
  </si>
  <si>
    <t>C3. Minimize negative impact on life</t>
  </si>
  <si>
    <t>C3.5</t>
  </si>
  <si>
    <t>C3.6</t>
  </si>
  <si>
    <t>C3.7</t>
  </si>
  <si>
    <t>C3.8</t>
  </si>
  <si>
    <t>C4. Minimize health and safety impact</t>
  </si>
  <si>
    <t>C4.5</t>
  </si>
  <si>
    <t>Decision Alternatives Rated for Other Area Residents</t>
  </si>
  <si>
    <t>D1. Provide Convenience</t>
  </si>
  <si>
    <t>D2. Minimize impact on small town charm</t>
  </si>
  <si>
    <t>D3. Minimize negative impact on life</t>
  </si>
  <si>
    <t>D3.1 Minimize noise</t>
  </si>
  <si>
    <t>D3.2 Minimize traffic congestion</t>
  </si>
  <si>
    <t>D3.6</t>
  </si>
  <si>
    <t>D3.7</t>
  </si>
  <si>
    <t>D3.8</t>
  </si>
  <si>
    <t>D4. Minimize health and safety impact</t>
  </si>
  <si>
    <t>D4.1 Minimize impact from contaminated fill material</t>
  </si>
  <si>
    <t>D4.2 Minimize impact from possible earthquake</t>
  </si>
  <si>
    <t>Fill in Raw Swing Weights      (0-100)</t>
  </si>
  <si>
    <t>Option 3 "Build RV Park"</t>
  </si>
  <si>
    <t>Slider</t>
  </si>
  <si>
    <t xml:space="preserve">Decision Alternatives Rated for Competing Local Small Businesses </t>
  </si>
  <si>
    <t xml:space="preserve">Decision Alternatives Rated for Complementary Local Small Businesses </t>
  </si>
  <si>
    <t xml:space="preserve">  A1.3 Promote conveniance of shopping</t>
  </si>
  <si>
    <t xml:space="preserve">  A2.2 Maintain small town feel</t>
  </si>
  <si>
    <t xml:space="preserve">  A2.3 Increase tax revenue</t>
  </si>
  <si>
    <t xml:space="preserve">  A2.4 Min. impact on local businesses</t>
  </si>
  <si>
    <t xml:space="preserve">  A3.3 Min. traffic</t>
  </si>
  <si>
    <t xml:space="preserve">  A4.3 Min. air pollution</t>
  </si>
  <si>
    <t xml:space="preserve">  A5.2 Min. traffic accidents</t>
  </si>
  <si>
    <t xml:space="preserve">  A5.3 Min. impact on existing infrastructure</t>
  </si>
  <si>
    <t>B1.3 Maximize the size of the market</t>
  </si>
  <si>
    <t>B2.2 Minimize marketing costs</t>
  </si>
  <si>
    <t>B2.3 Minimize COGS/inventory costs</t>
  </si>
  <si>
    <t>B2.4 Minimize rent costs</t>
  </si>
  <si>
    <t>B2.2 Minimize Rent</t>
  </si>
  <si>
    <t>B2.3 Minimize Inventory Costs</t>
  </si>
  <si>
    <t>C1.1: Easy access to home repair supplies</t>
  </si>
  <si>
    <t>C1.2: Minimize cost for home repair supplies</t>
  </si>
  <si>
    <t>C2.1: Keep small town atmosphere</t>
  </si>
  <si>
    <t>C2.2: Keep small town lifestyle</t>
  </si>
  <si>
    <t>C3.1: Traffic congestion</t>
  </si>
  <si>
    <t>C3.2: Avoid increase in population</t>
  </si>
  <si>
    <t>C3.3: Minimize competition for utilities/resources</t>
  </si>
  <si>
    <t>C3.4: Minimize disruption from construction</t>
  </si>
  <si>
    <t>C4.1: Minimize pollution</t>
  </si>
  <si>
    <t>C4.2: Minimize waste</t>
  </si>
  <si>
    <t>C4.3:Minimize criminal activity</t>
  </si>
  <si>
    <t xml:space="preserve">C4.4: </t>
  </si>
  <si>
    <t>D1.1 Optimal Distance</t>
  </si>
  <si>
    <t>D1.2 Provide useful services</t>
  </si>
  <si>
    <t>D2.1 Fit city architecture</t>
  </si>
  <si>
    <t>D2.2 Minimize negative effects on nature</t>
  </si>
  <si>
    <t>D3.3 Minimize unwanted visitors</t>
  </si>
  <si>
    <t>D3.4 Minimize crime</t>
  </si>
  <si>
    <t>D3.5 Minimize Littering</t>
  </si>
  <si>
    <t>D4.3 Minimize Pollution</t>
  </si>
  <si>
    <t>Overall Values</t>
  </si>
  <si>
    <t>Option 3 "Build a RV Park"</t>
  </si>
  <si>
    <t>Stakeholders</t>
  </si>
  <si>
    <t>City of San Juan Capistrano</t>
  </si>
  <si>
    <t xml:space="preserve">Competing Local Small Businesses </t>
  </si>
  <si>
    <t xml:space="preserve">Complementary Local Small Businesses </t>
  </si>
  <si>
    <t>Home Depot</t>
  </si>
  <si>
    <t>Nearby Residents</t>
  </si>
  <si>
    <t>Other Area Residents</t>
  </si>
  <si>
    <t>E1.1 Capture market share</t>
  </si>
  <si>
    <t xml:space="preserve">E1.2 Establish market presence </t>
  </si>
  <si>
    <t>E1.3 Maintain market dominance</t>
  </si>
  <si>
    <t>E1.4 Too competitive</t>
  </si>
  <si>
    <t>E1.5 Small market</t>
  </si>
  <si>
    <t>E2. Maximize profitability</t>
  </si>
  <si>
    <t>E2.1 Expand operations</t>
  </si>
  <si>
    <t>E2.2 Increase product margins</t>
  </si>
  <si>
    <t>E2.3 Increase Revenue</t>
  </si>
  <si>
    <t>E2.4 Land too expensive</t>
  </si>
  <si>
    <t>E3. Be a good corporate citizen</t>
  </si>
  <si>
    <t xml:space="preserve">E3.1 Community involvement </t>
  </si>
  <si>
    <t>E3.2 Source of tax revenue to city</t>
  </si>
  <si>
    <t>E3.3 Growth of local economy</t>
  </si>
  <si>
    <t>E3.4 High local taxes</t>
  </si>
  <si>
    <t>E3.5 Increase crime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</si>
</sst>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;;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color indexed="21"/>
      <name val="Arial"/>
      <family val="2"/>
    </font>
    <font>
      <b/>
      <sz val="14"/>
      <color indexed="60"/>
      <name val="Arial"/>
      <family val="2"/>
    </font>
    <font>
      <sz val="14"/>
      <color indexed="12"/>
      <name val="Arial"/>
      <family val="2"/>
    </font>
    <font>
      <b/>
      <sz val="12"/>
      <color indexed="12"/>
      <name val="Times New Roman"/>
      <family val="1"/>
    </font>
    <font>
      <sz val="10"/>
      <color indexed="16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.5"/>
      <color indexed="12"/>
      <name val="Arial"/>
      <family val="2"/>
    </font>
    <font>
      <b/>
      <sz val="15.75"/>
      <color indexed="12"/>
      <name val="Arial"/>
      <family val="2"/>
    </font>
    <font>
      <b/>
      <sz val="11"/>
      <color indexed="12"/>
      <name val="Arial"/>
      <family val="2"/>
    </font>
    <font>
      <sz val="9.25"/>
      <color indexed="21"/>
      <name val="Arial"/>
      <family val="2"/>
    </font>
    <font>
      <b/>
      <sz val="15"/>
      <color indexed="21"/>
      <name val="Arial"/>
      <family val="2"/>
    </font>
    <font>
      <b/>
      <sz val="11"/>
      <color indexed="21"/>
      <name val="Arial"/>
      <family val="2"/>
    </font>
    <font>
      <sz val="9"/>
      <color indexed="8"/>
      <name val="Arial"/>
      <family val="2"/>
    </font>
    <font>
      <sz val="7"/>
      <color indexed="17"/>
      <name val="Arial"/>
      <family val="2"/>
    </font>
    <font>
      <b/>
      <sz val="10.75"/>
      <color indexed="17"/>
      <name val="Arial"/>
      <family val="2"/>
    </font>
    <font>
      <b/>
      <sz val="11"/>
      <color indexed="17"/>
      <name val="Arial"/>
      <family val="2"/>
    </font>
    <font>
      <sz val="9.25"/>
      <color indexed="16"/>
      <name val="Arial"/>
      <family val="2"/>
    </font>
    <font>
      <b/>
      <sz val="14.5"/>
      <color indexed="16"/>
      <name val="Arial"/>
      <family val="2"/>
    </font>
    <font>
      <b/>
      <sz val="11"/>
      <color indexed="60"/>
      <name val="Arial"/>
      <family val="2"/>
    </font>
    <font>
      <sz val="9.25"/>
      <color indexed="10"/>
      <name val="Arial"/>
      <family val="2"/>
    </font>
    <font>
      <b/>
      <sz val="14.5"/>
      <color indexed="10"/>
      <name val="Arial"/>
      <family val="2"/>
    </font>
    <font>
      <b/>
      <sz val="11"/>
      <color indexed="10"/>
      <name val="Arial"/>
      <family val="2"/>
    </font>
    <font>
      <sz val="9.25"/>
      <color indexed="8"/>
      <name val="Arial"/>
      <family val="2"/>
    </font>
    <font>
      <b/>
      <sz val="14.5"/>
      <color indexed="8"/>
      <name val="Arial"/>
      <family val="2"/>
    </font>
    <font>
      <b/>
      <sz val="11"/>
      <color indexed="8"/>
      <name val="Arial"/>
      <family val="2"/>
    </font>
    <font>
      <sz val="11.7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4.25"/>
      <color indexed="8"/>
      <name val="Arial"/>
      <family val="2"/>
    </font>
    <font>
      <sz val="8.7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39"/>
      </patternFill>
    </fill>
    <fill>
      <patternFill patternType="lightUp">
        <fgColor indexed="16"/>
      </patternFill>
    </fill>
    <fill>
      <patternFill patternType="solid">
        <fgColor indexed="65"/>
        <bgColor indexed="64"/>
      </patternFill>
    </fill>
    <fill>
      <patternFill patternType="lightUp">
        <fgColor indexed="9"/>
      </patternFill>
    </fill>
    <fill>
      <patternFill patternType="lightUp">
        <fgColor indexed="21"/>
      </patternFill>
    </fill>
    <fill>
      <patternFill patternType="lightUp">
        <fgColor indexed="10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fgColor indexed="9"/>
        <bgColor indexed="43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1" fontId="4" fillId="33" borderId="14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2" fontId="5" fillId="0" borderId="13" xfId="0" applyNumberFormat="1" applyFont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4" fillId="33" borderId="14" xfId="0" applyNumberFormat="1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/>
      <protection locked="0"/>
    </xf>
    <xf numFmtId="2" fontId="4" fillId="33" borderId="14" xfId="0" applyNumberFormat="1" applyFont="1" applyFill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/>
      <protection/>
    </xf>
    <xf numFmtId="2" fontId="5" fillId="0" borderId="13" xfId="0" applyNumberFormat="1" applyFont="1" applyBorder="1" applyAlignment="1" applyProtection="1">
      <alignment horizontal="center" vertical="top" wrapText="1"/>
      <protection/>
    </xf>
    <xf numFmtId="2" fontId="5" fillId="0" borderId="20" xfId="0" applyNumberFormat="1" applyFont="1" applyBorder="1" applyAlignment="1" applyProtection="1">
      <alignment horizontal="center" vertical="top" wrapText="1"/>
      <protection/>
    </xf>
    <xf numFmtId="2" fontId="4" fillId="33" borderId="21" xfId="0" applyNumberFormat="1" applyFont="1" applyFill="1" applyBorder="1" applyAlignment="1" applyProtection="1">
      <alignment/>
      <protection/>
    </xf>
    <xf numFmtId="166" fontId="0" fillId="0" borderId="11" xfId="0" applyNumberFormat="1" applyBorder="1" applyAlignment="1" applyProtection="1">
      <alignment horizontal="center" vertical="center"/>
      <protection hidden="1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 wrapText="1"/>
      <protection/>
    </xf>
    <xf numFmtId="0" fontId="0" fillId="0" borderId="25" xfId="0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2" fontId="9" fillId="0" borderId="16" xfId="0" applyNumberFormat="1" applyFont="1" applyFill="1" applyBorder="1" applyAlignment="1" applyProtection="1">
      <alignment/>
      <protection/>
    </xf>
    <xf numFmtId="2" fontId="9" fillId="0" borderId="11" xfId="0" applyNumberFormat="1" applyFont="1" applyFill="1" applyBorder="1" applyAlignment="1" applyProtection="1">
      <alignment/>
      <protection/>
    </xf>
    <xf numFmtId="2" fontId="9" fillId="0" borderId="17" xfId="0" applyNumberFormat="1" applyFont="1" applyFill="1" applyBorder="1" applyAlignment="1" applyProtection="1">
      <alignment/>
      <protection/>
    </xf>
    <xf numFmtId="2" fontId="9" fillId="0" borderId="26" xfId="0" applyNumberFormat="1" applyFont="1" applyFill="1" applyBorder="1" applyAlignment="1" applyProtection="1">
      <alignment/>
      <protection/>
    </xf>
    <xf numFmtId="2" fontId="9" fillId="0" borderId="27" xfId="0" applyNumberFormat="1" applyFont="1" applyFill="1" applyBorder="1" applyAlignment="1" applyProtection="1">
      <alignment/>
      <protection/>
    </xf>
    <xf numFmtId="2" fontId="9" fillId="0" borderId="28" xfId="0" applyNumberFormat="1" applyFont="1" applyFill="1" applyBorder="1" applyAlignment="1" applyProtection="1">
      <alignment/>
      <protection/>
    </xf>
    <xf numFmtId="2" fontId="10" fillId="0" borderId="13" xfId="0" applyNumberFormat="1" applyFont="1" applyFill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 applyProtection="1">
      <alignment horizontal="center" vertical="top" wrapText="1"/>
      <protection/>
    </xf>
    <xf numFmtId="2" fontId="10" fillId="0" borderId="20" xfId="0" applyNumberFormat="1" applyFont="1" applyFill="1" applyBorder="1" applyAlignment="1" applyProtection="1">
      <alignment horizontal="center" vertical="top" wrapText="1"/>
      <protection/>
    </xf>
    <xf numFmtId="2" fontId="9" fillId="34" borderId="14" xfId="0" applyNumberFormat="1" applyFont="1" applyFill="1" applyBorder="1" applyAlignment="1" applyProtection="1">
      <alignment/>
      <protection/>
    </xf>
    <xf numFmtId="2" fontId="9" fillId="34" borderId="14" xfId="0" applyNumberFormat="1" applyFont="1" applyFill="1" applyBorder="1" applyAlignment="1" applyProtection="1">
      <alignment horizontal="center"/>
      <protection/>
    </xf>
    <xf numFmtId="1" fontId="9" fillId="34" borderId="14" xfId="0" applyNumberFormat="1" applyFont="1" applyFill="1" applyBorder="1" applyAlignment="1" applyProtection="1">
      <alignment horizontal="center"/>
      <protection/>
    </xf>
    <xf numFmtId="2" fontId="9" fillId="34" borderId="21" xfId="0" applyNumberFormat="1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 locked="0"/>
    </xf>
    <xf numFmtId="2" fontId="9" fillId="35" borderId="15" xfId="0" applyNumberFormat="1" applyFont="1" applyFill="1" applyBorder="1" applyAlignment="1" applyProtection="1">
      <alignment horizontal="center" vertical="center" wrapText="1"/>
      <protection/>
    </xf>
    <xf numFmtId="2" fontId="9" fillId="36" borderId="14" xfId="0" applyNumberFormat="1" applyFont="1" applyFill="1" applyBorder="1" applyAlignment="1" applyProtection="1">
      <alignment horizontal="center"/>
      <protection/>
    </xf>
    <xf numFmtId="1" fontId="9" fillId="36" borderId="14" xfId="0" applyNumberFormat="1" applyFont="1" applyFill="1" applyBorder="1" applyAlignment="1" applyProtection="1">
      <alignment horizontal="center"/>
      <protection locked="0"/>
    </xf>
    <xf numFmtId="1" fontId="9" fillId="35" borderId="14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/>
    </xf>
    <xf numFmtId="0" fontId="11" fillId="0" borderId="24" xfId="0" applyFont="1" applyFill="1" applyBorder="1" applyAlignment="1" applyProtection="1">
      <alignment horizontal="left" vertical="center" wrapText="1"/>
      <protection/>
    </xf>
    <xf numFmtId="2" fontId="9" fillId="36" borderId="15" xfId="0" applyNumberFormat="1" applyFont="1" applyFill="1" applyBorder="1" applyAlignment="1" applyProtection="1">
      <alignment horizontal="center" vertical="center" wrapText="1"/>
      <protection/>
    </xf>
    <xf numFmtId="1" fontId="9" fillId="36" borderId="15" xfId="0" applyNumberFormat="1" applyFont="1" applyFill="1" applyBorder="1" applyAlignment="1" applyProtection="1">
      <alignment horizontal="center" vertical="center" wrapText="1"/>
      <protection/>
    </xf>
    <xf numFmtId="2" fontId="9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 locked="0"/>
    </xf>
    <xf numFmtId="2" fontId="9" fillId="0" borderId="11" xfId="0" applyNumberFormat="1" applyFont="1" applyBorder="1" applyAlignment="1" applyProtection="1">
      <alignment horizontal="center" vertical="center" wrapText="1"/>
      <protection locked="0"/>
    </xf>
    <xf numFmtId="166" fontId="9" fillId="0" borderId="11" xfId="0" applyNumberFormat="1" applyFont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 applyProtection="1">
      <alignment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2" fontId="10" fillId="0" borderId="21" xfId="0" applyNumberFormat="1" applyFont="1" applyBorder="1" applyAlignment="1" applyProtection="1">
      <alignment horizontal="center" vertical="top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2" fontId="10" fillId="0" borderId="23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 locked="0"/>
    </xf>
    <xf numFmtId="2" fontId="13" fillId="0" borderId="0" xfId="0" applyNumberFormat="1" applyFont="1" applyFill="1" applyAlignment="1" applyProtection="1">
      <alignment/>
      <protection locked="0"/>
    </xf>
    <xf numFmtId="2" fontId="13" fillId="0" borderId="0" xfId="0" applyNumberFormat="1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2" fontId="13" fillId="0" borderId="16" xfId="0" applyNumberFormat="1" applyFont="1" applyFill="1" applyBorder="1" applyAlignment="1" applyProtection="1">
      <alignment/>
      <protection/>
    </xf>
    <xf numFmtId="2" fontId="13" fillId="0" borderId="11" xfId="0" applyNumberFormat="1" applyFont="1" applyFill="1" applyBorder="1" applyAlignment="1" applyProtection="1">
      <alignment/>
      <protection/>
    </xf>
    <xf numFmtId="2" fontId="13" fillId="0" borderId="17" xfId="0" applyNumberFormat="1" applyFont="1" applyFill="1" applyBorder="1" applyAlignment="1" applyProtection="1">
      <alignment/>
      <protection/>
    </xf>
    <xf numFmtId="2" fontId="13" fillId="0" borderId="26" xfId="0" applyNumberFormat="1" applyFont="1" applyFill="1" applyBorder="1" applyAlignment="1" applyProtection="1">
      <alignment/>
      <protection/>
    </xf>
    <xf numFmtId="2" fontId="13" fillId="0" borderId="27" xfId="0" applyNumberFormat="1" applyFont="1" applyFill="1" applyBorder="1" applyAlignment="1" applyProtection="1">
      <alignment/>
      <protection/>
    </xf>
    <xf numFmtId="2" fontId="13" fillId="0" borderId="28" xfId="0" applyNumberFormat="1" applyFont="1" applyFill="1" applyBorder="1" applyAlignment="1" applyProtection="1">
      <alignment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/>
    </xf>
    <xf numFmtId="2" fontId="13" fillId="37" borderId="14" xfId="0" applyNumberFormat="1" applyFont="1" applyFill="1" applyBorder="1" applyAlignment="1" applyProtection="1">
      <alignment/>
      <protection/>
    </xf>
    <xf numFmtId="2" fontId="13" fillId="37" borderId="14" xfId="0" applyNumberFormat="1" applyFont="1" applyFill="1" applyBorder="1" applyAlignment="1" applyProtection="1">
      <alignment horizontal="center"/>
      <protection/>
    </xf>
    <xf numFmtId="1" fontId="13" fillId="37" borderId="14" xfId="0" applyNumberFormat="1" applyFont="1" applyFill="1" applyBorder="1" applyAlignment="1" applyProtection="1">
      <alignment horizontal="center"/>
      <protection/>
    </xf>
    <xf numFmtId="2" fontId="13" fillId="37" borderId="21" xfId="0" applyNumberFormat="1" applyFont="1" applyFill="1" applyBorder="1" applyAlignment="1" applyProtection="1">
      <alignment horizontal="center"/>
      <protection/>
    </xf>
    <xf numFmtId="0" fontId="15" fillId="0" borderId="14" xfId="0" applyFont="1" applyBorder="1" applyAlignment="1">
      <alignment/>
    </xf>
    <xf numFmtId="2" fontId="13" fillId="35" borderId="15" xfId="0" applyNumberFormat="1" applyFont="1" applyFill="1" applyBorder="1" applyAlignment="1" applyProtection="1">
      <alignment horizontal="center" vertical="center" wrapText="1"/>
      <protection/>
    </xf>
    <xf numFmtId="2" fontId="13" fillId="36" borderId="14" xfId="0" applyNumberFormat="1" applyFont="1" applyFill="1" applyBorder="1" applyAlignment="1" applyProtection="1">
      <alignment horizontal="center"/>
      <protection/>
    </xf>
    <xf numFmtId="1" fontId="13" fillId="36" borderId="14" xfId="0" applyNumberFormat="1" applyFont="1" applyFill="1" applyBorder="1" applyAlignment="1" applyProtection="1">
      <alignment horizontal="center"/>
      <protection locked="0"/>
    </xf>
    <xf numFmtId="0" fontId="15" fillId="0" borderId="29" xfId="0" applyFont="1" applyBorder="1" applyAlignment="1">
      <alignment/>
    </xf>
    <xf numFmtId="0" fontId="15" fillId="0" borderId="14" xfId="0" applyFont="1" applyBorder="1" applyAlignment="1" applyProtection="1">
      <alignment/>
      <protection locked="0"/>
    </xf>
    <xf numFmtId="1" fontId="13" fillId="35" borderId="14" xfId="0" applyNumberFormat="1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2" fontId="13" fillId="36" borderId="15" xfId="0" applyNumberFormat="1" applyFont="1" applyFill="1" applyBorder="1" applyAlignment="1" applyProtection="1">
      <alignment horizontal="center" vertical="center" wrapText="1"/>
      <protection/>
    </xf>
    <xf numFmtId="1" fontId="13" fillId="36" borderId="15" xfId="0" applyNumberFormat="1" applyFont="1" applyFill="1" applyBorder="1" applyAlignment="1" applyProtection="1">
      <alignment horizontal="center" vertical="center" wrapText="1"/>
      <protection/>
    </xf>
    <xf numFmtId="2" fontId="13" fillId="35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 locked="0"/>
    </xf>
    <xf numFmtId="2" fontId="13" fillId="0" borderId="11" xfId="0" applyNumberFormat="1" applyFont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Border="1" applyAlignment="1" applyProtection="1">
      <alignment horizontal="center" vertical="center" wrapText="1"/>
      <protection/>
    </xf>
    <xf numFmtId="2" fontId="13" fillId="0" borderId="0" xfId="0" applyNumberFormat="1" applyFont="1" applyAlignment="1" applyProtection="1">
      <alignment/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15" fillId="0" borderId="25" xfId="0" applyFont="1" applyBorder="1" applyAlignment="1" applyProtection="1">
      <alignment vertical="center" wrapText="1"/>
      <protection/>
    </xf>
    <xf numFmtId="2" fontId="14" fillId="0" borderId="23" xfId="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center"/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2" fontId="17" fillId="0" borderId="16" xfId="0" applyNumberFormat="1" applyFont="1" applyFill="1" applyBorder="1" applyAlignment="1" applyProtection="1">
      <alignment/>
      <protection/>
    </xf>
    <xf numFmtId="2" fontId="17" fillId="0" borderId="11" xfId="0" applyNumberFormat="1" applyFont="1" applyFill="1" applyBorder="1" applyAlignment="1" applyProtection="1">
      <alignment/>
      <protection/>
    </xf>
    <xf numFmtId="2" fontId="17" fillId="0" borderId="17" xfId="0" applyNumberFormat="1" applyFont="1" applyFill="1" applyBorder="1" applyAlignment="1" applyProtection="1">
      <alignment/>
      <protection/>
    </xf>
    <xf numFmtId="2" fontId="17" fillId="0" borderId="26" xfId="0" applyNumberFormat="1" applyFont="1" applyFill="1" applyBorder="1" applyAlignment="1" applyProtection="1">
      <alignment/>
      <protection/>
    </xf>
    <xf numFmtId="2" fontId="17" fillId="0" borderId="27" xfId="0" applyNumberFormat="1" applyFont="1" applyFill="1" applyBorder="1" applyAlignment="1" applyProtection="1">
      <alignment/>
      <protection/>
    </xf>
    <xf numFmtId="2" fontId="17" fillId="0" borderId="28" xfId="0" applyNumberFormat="1" applyFont="1" applyFill="1" applyBorder="1" applyAlignment="1" applyProtection="1">
      <alignment/>
      <protection/>
    </xf>
    <xf numFmtId="2" fontId="18" fillId="0" borderId="13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/>
    </xf>
    <xf numFmtId="2" fontId="18" fillId="0" borderId="13" xfId="0" applyNumberFormat="1" applyFont="1" applyFill="1" applyBorder="1" applyAlignment="1" applyProtection="1">
      <alignment horizontal="center" vertical="top" wrapText="1"/>
      <protection/>
    </xf>
    <xf numFmtId="2" fontId="18" fillId="0" borderId="20" xfId="0" applyNumberFormat="1" applyFont="1" applyFill="1" applyBorder="1" applyAlignment="1" applyProtection="1">
      <alignment horizontal="center" vertical="top" wrapText="1"/>
      <protection/>
    </xf>
    <xf numFmtId="2" fontId="17" fillId="38" borderId="14" xfId="0" applyNumberFormat="1" applyFont="1" applyFill="1" applyBorder="1" applyAlignment="1" applyProtection="1">
      <alignment/>
      <protection/>
    </xf>
    <xf numFmtId="2" fontId="17" fillId="38" borderId="14" xfId="0" applyNumberFormat="1" applyFont="1" applyFill="1" applyBorder="1" applyAlignment="1" applyProtection="1">
      <alignment horizontal="center"/>
      <protection/>
    </xf>
    <xf numFmtId="1" fontId="17" fillId="38" borderId="14" xfId="0" applyNumberFormat="1" applyFont="1" applyFill="1" applyBorder="1" applyAlignment="1" applyProtection="1">
      <alignment horizontal="center"/>
      <protection/>
    </xf>
    <xf numFmtId="2" fontId="17" fillId="38" borderId="21" xfId="0" applyNumberFormat="1" applyFont="1" applyFill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/>
      <protection locked="0"/>
    </xf>
    <xf numFmtId="2" fontId="17" fillId="35" borderId="15" xfId="0" applyNumberFormat="1" applyFont="1" applyFill="1" applyBorder="1" applyAlignment="1" applyProtection="1">
      <alignment horizontal="center" vertical="center" wrapText="1"/>
      <protection/>
    </xf>
    <xf numFmtId="2" fontId="17" fillId="36" borderId="14" xfId="0" applyNumberFormat="1" applyFont="1" applyFill="1" applyBorder="1" applyAlignment="1" applyProtection="1">
      <alignment horizontal="center"/>
      <protection/>
    </xf>
    <xf numFmtId="1" fontId="17" fillId="36" borderId="14" xfId="0" applyNumberFormat="1" applyFont="1" applyFill="1" applyBorder="1" applyAlignment="1" applyProtection="1">
      <alignment horizontal="center"/>
      <protection locked="0"/>
    </xf>
    <xf numFmtId="1" fontId="17" fillId="35" borderId="14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17" fillId="0" borderId="25" xfId="0" applyFont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2" fontId="17" fillId="36" borderId="15" xfId="0" applyNumberFormat="1" applyFont="1" applyFill="1" applyBorder="1" applyAlignment="1" applyProtection="1">
      <alignment horizontal="center" vertical="center" wrapText="1"/>
      <protection/>
    </xf>
    <xf numFmtId="1" fontId="17" fillId="36" borderId="15" xfId="0" applyNumberFormat="1" applyFont="1" applyFill="1" applyBorder="1" applyAlignment="1" applyProtection="1">
      <alignment horizontal="center" vertical="center" wrapText="1"/>
      <protection/>
    </xf>
    <xf numFmtId="2" fontId="17" fillId="35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 locked="0"/>
    </xf>
    <xf numFmtId="2" fontId="17" fillId="0" borderId="11" xfId="0" applyNumberFormat="1" applyFont="1" applyBorder="1" applyAlignment="1" applyProtection="1">
      <alignment horizontal="center" vertical="center" wrapText="1"/>
      <protection locked="0"/>
    </xf>
    <xf numFmtId="166" fontId="17" fillId="0" borderId="11" xfId="0" applyNumberFormat="1" applyFont="1" applyBorder="1" applyAlignment="1" applyProtection="1">
      <alignment horizontal="center" vertical="center" wrapText="1"/>
      <protection/>
    </xf>
    <xf numFmtId="2" fontId="17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0" fontId="19" fillId="0" borderId="25" xfId="0" applyFont="1" applyBorder="1" applyAlignment="1" applyProtection="1">
      <alignment vertical="center" wrapText="1"/>
      <protection/>
    </xf>
    <xf numFmtId="0" fontId="2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26" xfId="0" applyNumberFormat="1" applyFont="1" applyFill="1" applyBorder="1" applyAlignment="1" applyProtection="1">
      <alignment/>
      <protection/>
    </xf>
    <xf numFmtId="2" fontId="0" fillId="0" borderId="27" xfId="0" applyNumberFormat="1" applyFont="1" applyFill="1" applyBorder="1" applyAlignment="1" applyProtection="1">
      <alignment/>
      <protection/>
    </xf>
    <xf numFmtId="2" fontId="0" fillId="0" borderId="28" xfId="0" applyNumberFormat="1" applyFont="1" applyFill="1" applyBorder="1" applyAlignment="1" applyProtection="1">
      <alignment/>
      <protection/>
    </xf>
    <xf numFmtId="2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Fill="1" applyBorder="1" applyAlignment="1" applyProtection="1">
      <alignment horizontal="center" vertical="top" wrapText="1"/>
      <protection/>
    </xf>
    <xf numFmtId="2" fontId="7" fillId="0" borderId="20" xfId="0" applyNumberFormat="1" applyFont="1" applyFill="1" applyBorder="1" applyAlignment="1" applyProtection="1">
      <alignment horizontal="center" vertical="top" wrapText="1"/>
      <protection/>
    </xf>
    <xf numFmtId="2" fontId="0" fillId="39" borderId="14" xfId="0" applyNumberFormat="1" applyFont="1" applyFill="1" applyBorder="1" applyAlignment="1" applyProtection="1">
      <alignment/>
      <protection/>
    </xf>
    <xf numFmtId="2" fontId="0" fillId="39" borderId="14" xfId="0" applyNumberFormat="1" applyFont="1" applyFill="1" applyBorder="1" applyAlignment="1" applyProtection="1">
      <alignment horizontal="center"/>
      <protection/>
    </xf>
    <xf numFmtId="1" fontId="0" fillId="39" borderId="14" xfId="0" applyNumberFormat="1" applyFont="1" applyFill="1" applyBorder="1" applyAlignment="1" applyProtection="1">
      <alignment horizontal="center"/>
      <protection/>
    </xf>
    <xf numFmtId="2" fontId="0" fillId="39" borderId="21" xfId="0" applyNumberFormat="1" applyFont="1" applyFill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/>
      <protection locked="0"/>
    </xf>
    <xf numFmtId="2" fontId="0" fillId="35" borderId="15" xfId="0" applyNumberFormat="1" applyFont="1" applyFill="1" applyBorder="1" applyAlignment="1" applyProtection="1">
      <alignment horizontal="center" vertical="center" wrapText="1"/>
      <protection/>
    </xf>
    <xf numFmtId="2" fontId="0" fillId="36" borderId="14" xfId="0" applyNumberFormat="1" applyFont="1" applyFill="1" applyBorder="1" applyAlignment="1" applyProtection="1">
      <alignment horizontal="center"/>
      <protection/>
    </xf>
    <xf numFmtId="1" fontId="0" fillId="36" borderId="14" xfId="0" applyNumberFormat="1" applyFont="1" applyFill="1" applyBorder="1" applyAlignment="1" applyProtection="1">
      <alignment horizontal="center"/>
      <protection locked="0"/>
    </xf>
    <xf numFmtId="1" fontId="0" fillId="35" borderId="14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horizontal="left" vertical="center" wrapText="1"/>
      <protection/>
    </xf>
    <xf numFmtId="2" fontId="0" fillId="36" borderId="15" xfId="0" applyNumberFormat="1" applyFont="1" applyFill="1" applyBorder="1" applyAlignment="1" applyProtection="1">
      <alignment horizontal="center" vertical="center" wrapText="1"/>
      <protection/>
    </xf>
    <xf numFmtId="1" fontId="0" fillId="36" borderId="15" xfId="0" applyNumberFormat="1" applyFont="1" applyFill="1" applyBorder="1" applyAlignment="1" applyProtection="1">
      <alignment horizontal="center" vertical="center" wrapText="1"/>
      <protection/>
    </xf>
    <xf numFmtId="2" fontId="0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1" fillId="0" borderId="25" xfId="0" applyFont="1" applyBorder="1" applyAlignment="1" applyProtection="1">
      <alignment vertical="center" wrapText="1"/>
      <protection/>
    </xf>
    <xf numFmtId="2" fontId="7" fillId="0" borderId="23" xfId="0" applyNumberFormat="1" applyFont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vertical="center" wrapText="1"/>
    </xf>
    <xf numFmtId="2" fontId="18" fillId="0" borderId="14" xfId="0" applyNumberFormat="1" applyFont="1" applyBorder="1" applyAlignment="1" applyProtection="1">
      <alignment horizontal="center" vertical="top" wrapText="1"/>
      <protection locked="0"/>
    </xf>
    <xf numFmtId="2" fontId="5" fillId="0" borderId="14" xfId="0" applyNumberFormat="1" applyFont="1" applyBorder="1" applyAlignment="1" applyProtection="1">
      <alignment horizontal="center" vertical="top" wrapText="1"/>
      <protection/>
    </xf>
    <xf numFmtId="2" fontId="5" fillId="0" borderId="21" xfId="0" applyNumberFormat="1" applyFont="1" applyBorder="1" applyAlignment="1" applyProtection="1">
      <alignment horizontal="center" vertical="top" wrapText="1"/>
      <protection/>
    </xf>
    <xf numFmtId="2" fontId="18" fillId="0" borderId="21" xfId="0" applyNumberFormat="1" applyFont="1" applyBorder="1" applyAlignment="1" applyProtection="1">
      <alignment horizontal="center" vertical="top" wrapText="1"/>
      <protection locked="0"/>
    </xf>
    <xf numFmtId="2" fontId="17" fillId="0" borderId="23" xfId="0" applyNumberFormat="1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top" wrapText="1"/>
      <protection/>
    </xf>
    <xf numFmtId="2" fontId="7" fillId="0" borderId="21" xfId="0" applyNumberFormat="1" applyFont="1" applyBorder="1" applyAlignment="1" applyProtection="1">
      <alignment horizontal="center" vertical="top" wrapText="1"/>
      <protection/>
    </xf>
    <xf numFmtId="2" fontId="14" fillId="0" borderId="14" xfId="0" applyNumberFormat="1" applyFont="1" applyBorder="1" applyAlignment="1" applyProtection="1">
      <alignment horizontal="center" vertical="top" wrapText="1"/>
      <protection/>
    </xf>
    <xf numFmtId="2" fontId="14" fillId="0" borderId="21" xfId="0" applyNumberFormat="1" applyFont="1" applyBorder="1" applyAlignment="1" applyProtection="1">
      <alignment horizontal="center" vertical="top" wrapText="1"/>
      <protection/>
    </xf>
    <xf numFmtId="2" fontId="10" fillId="0" borderId="14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3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4" fillId="0" borderId="27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2" fontId="13" fillId="0" borderId="0" xfId="0" applyNumberFormat="1" applyFont="1" applyBorder="1" applyAlignment="1" applyProtection="1">
      <alignment horizontal="center" vertical="center" wrapText="1"/>
      <protection locked="0"/>
    </xf>
    <xf numFmtId="166" fontId="1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 locked="0"/>
    </xf>
    <xf numFmtId="2" fontId="17" fillId="0" borderId="0" xfId="0" applyNumberFormat="1" applyFont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 locked="0"/>
    </xf>
    <xf numFmtId="2" fontId="18" fillId="0" borderId="0" xfId="0" applyNumberFormat="1" applyFont="1" applyBorder="1" applyAlignment="1" applyProtection="1">
      <alignment horizontal="center" vertical="top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1" fontId="0" fillId="39" borderId="14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 vertical="top" wrapText="1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5" fillId="0" borderId="31" xfId="0" applyNumberFormat="1" applyFont="1" applyBorder="1" applyAlignment="1" applyProtection="1">
      <alignment horizontal="center" vertical="top" wrapText="1"/>
      <protection/>
    </xf>
    <xf numFmtId="166" fontId="0" fillId="0" borderId="0" xfId="0" applyNumberForma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 horizontal="center" vertical="top" wrapText="1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center" vertical="top" wrapText="1"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/>
      <protection locked="0"/>
    </xf>
    <xf numFmtId="1" fontId="17" fillId="36" borderId="21" xfId="0" applyNumberFormat="1" applyFont="1" applyFill="1" applyBorder="1" applyAlignment="1" applyProtection="1">
      <alignment horizontal="center"/>
      <protection locked="0"/>
    </xf>
    <xf numFmtId="1" fontId="17" fillId="35" borderId="21" xfId="0" applyNumberFormat="1" applyFont="1" applyFill="1" applyBorder="1" applyAlignment="1" applyProtection="1">
      <alignment horizontal="center"/>
      <protection locked="0"/>
    </xf>
    <xf numFmtId="1" fontId="0" fillId="36" borderId="21" xfId="0" applyNumberFormat="1" applyFont="1" applyFill="1" applyBorder="1" applyAlignment="1" applyProtection="1">
      <alignment horizontal="center"/>
      <protection locked="0"/>
    </xf>
    <xf numFmtId="1" fontId="0" fillId="35" borderId="21" xfId="0" applyNumberFormat="1" applyFont="1" applyFill="1" applyBorder="1" applyAlignment="1" applyProtection="1">
      <alignment horizontal="center"/>
      <protection locked="0"/>
    </xf>
    <xf numFmtId="1" fontId="13" fillId="36" borderId="21" xfId="0" applyNumberFormat="1" applyFont="1" applyFill="1" applyBorder="1" applyAlignment="1" applyProtection="1">
      <alignment horizontal="center"/>
      <protection locked="0"/>
    </xf>
    <xf numFmtId="1" fontId="13" fillId="35" borderId="21" xfId="0" applyNumberFormat="1" applyFont="1" applyFill="1" applyBorder="1" applyAlignment="1" applyProtection="1">
      <alignment horizontal="center"/>
      <protection locked="0"/>
    </xf>
    <xf numFmtId="1" fontId="9" fillId="0" borderId="21" xfId="0" applyNumberFormat="1" applyFont="1" applyBorder="1" applyAlignment="1" applyProtection="1">
      <alignment/>
      <protection locked="0"/>
    </xf>
    <xf numFmtId="1" fontId="9" fillId="36" borderId="21" xfId="0" applyNumberFormat="1" applyFont="1" applyFill="1" applyBorder="1" applyAlignment="1" applyProtection="1">
      <alignment horizontal="center"/>
      <protection locked="0"/>
    </xf>
    <xf numFmtId="1" fontId="9" fillId="35" borderId="21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/>
      <protection/>
    </xf>
    <xf numFmtId="2" fontId="31" fillId="0" borderId="16" xfId="0" applyNumberFormat="1" applyFont="1" applyFill="1" applyBorder="1" applyAlignment="1" applyProtection="1">
      <alignment/>
      <protection/>
    </xf>
    <xf numFmtId="2" fontId="31" fillId="0" borderId="11" xfId="0" applyNumberFormat="1" applyFont="1" applyFill="1" applyBorder="1" applyAlignment="1" applyProtection="1">
      <alignment/>
      <protection/>
    </xf>
    <xf numFmtId="2" fontId="31" fillId="0" borderId="17" xfId="0" applyNumberFormat="1" applyFont="1" applyFill="1" applyBorder="1" applyAlignment="1" applyProtection="1">
      <alignment/>
      <protection/>
    </xf>
    <xf numFmtId="2" fontId="31" fillId="0" borderId="26" xfId="0" applyNumberFormat="1" applyFont="1" applyFill="1" applyBorder="1" applyAlignment="1" applyProtection="1">
      <alignment/>
      <protection/>
    </xf>
    <xf numFmtId="2" fontId="31" fillId="0" borderId="27" xfId="0" applyNumberFormat="1" applyFont="1" applyFill="1" applyBorder="1" applyAlignment="1" applyProtection="1">
      <alignment/>
      <protection/>
    </xf>
    <xf numFmtId="2" fontId="31" fillId="0" borderId="28" xfId="0" applyNumberFormat="1" applyFont="1" applyFill="1" applyBorder="1" applyAlignment="1" applyProtection="1">
      <alignment/>
      <protection/>
    </xf>
    <xf numFmtId="2" fontId="32" fillId="0" borderId="13" xfId="0" applyNumberFormat="1" applyFont="1" applyFill="1" applyBorder="1" applyAlignment="1" applyProtection="1">
      <alignment horizontal="center" vertical="top" wrapText="1"/>
      <protection/>
    </xf>
    <xf numFmtId="2" fontId="32" fillId="0" borderId="20" xfId="0" applyNumberFormat="1" applyFont="1" applyFill="1" applyBorder="1" applyAlignment="1" applyProtection="1">
      <alignment horizontal="center" vertical="top" wrapText="1"/>
      <protection/>
    </xf>
    <xf numFmtId="2" fontId="32" fillId="0" borderId="13" xfId="0" applyNumberFormat="1" applyFont="1" applyFill="1" applyBorder="1" applyAlignment="1" applyProtection="1">
      <alignment horizontal="center" vertical="center" wrapText="1"/>
      <protection/>
    </xf>
    <xf numFmtId="1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14" xfId="0" applyFont="1" applyBorder="1" applyAlignment="1" applyProtection="1">
      <alignment/>
      <protection locked="0"/>
    </xf>
    <xf numFmtId="0" fontId="33" fillId="0" borderId="14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/>
      <protection locked="0"/>
    </xf>
    <xf numFmtId="0" fontId="31" fillId="0" borderId="25" xfId="0" applyFont="1" applyBorder="1" applyAlignment="1" applyProtection="1">
      <alignment/>
      <protection/>
    </xf>
    <xf numFmtId="0" fontId="33" fillId="0" borderId="24" xfId="0" applyFont="1" applyFill="1" applyBorder="1" applyAlignment="1" applyProtection="1">
      <alignment horizontal="left" vertical="center" wrapText="1"/>
      <protection/>
    </xf>
    <xf numFmtId="2" fontId="31" fillId="35" borderId="15" xfId="0" applyNumberFormat="1" applyFont="1" applyFill="1" applyBorder="1" applyAlignment="1" applyProtection="1">
      <alignment horizontal="center" vertical="center" wrapText="1"/>
      <protection/>
    </xf>
    <xf numFmtId="2" fontId="31" fillId="36" borderId="14" xfId="0" applyNumberFormat="1" applyFont="1" applyFill="1" applyBorder="1" applyAlignment="1" applyProtection="1">
      <alignment horizontal="center"/>
      <protection/>
    </xf>
    <xf numFmtId="2" fontId="31" fillId="36" borderId="15" xfId="0" applyNumberFormat="1" applyFont="1" applyFill="1" applyBorder="1" applyAlignment="1" applyProtection="1">
      <alignment horizontal="center" vertical="center" wrapText="1"/>
      <protection/>
    </xf>
    <xf numFmtId="1" fontId="31" fillId="36" borderId="14" xfId="0" applyNumberFormat="1" applyFont="1" applyFill="1" applyBorder="1" applyAlignment="1" applyProtection="1">
      <alignment horizontal="center"/>
      <protection locked="0"/>
    </xf>
    <xf numFmtId="1" fontId="31" fillId="36" borderId="21" xfId="0" applyNumberFormat="1" applyFont="1" applyFill="1" applyBorder="1" applyAlignment="1" applyProtection="1">
      <alignment horizontal="center"/>
      <protection locked="0"/>
    </xf>
    <xf numFmtId="1" fontId="31" fillId="35" borderId="14" xfId="0" applyNumberFormat="1" applyFont="1" applyFill="1" applyBorder="1" applyAlignment="1" applyProtection="1">
      <alignment horizontal="center"/>
      <protection locked="0"/>
    </xf>
    <xf numFmtId="1" fontId="31" fillId="35" borderId="21" xfId="0" applyNumberFormat="1" applyFont="1" applyFill="1" applyBorder="1" applyAlignment="1" applyProtection="1">
      <alignment horizontal="center"/>
      <protection locked="0"/>
    </xf>
    <xf numFmtId="1" fontId="31" fillId="36" borderId="15" xfId="0" applyNumberFormat="1" applyFont="1" applyFill="1" applyBorder="1" applyAlignment="1" applyProtection="1">
      <alignment horizontal="center" vertical="center" wrapText="1"/>
      <protection/>
    </xf>
    <xf numFmtId="2" fontId="31" fillId="35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vertical="center" wrapText="1"/>
      <protection/>
    </xf>
    <xf numFmtId="2" fontId="32" fillId="0" borderId="14" xfId="0" applyNumberFormat="1" applyFont="1" applyBorder="1" applyAlignment="1" applyProtection="1">
      <alignment horizontal="center" vertical="top" wrapText="1"/>
      <protection/>
    </xf>
    <xf numFmtId="2" fontId="32" fillId="0" borderId="21" xfId="0" applyNumberFormat="1" applyFont="1" applyBorder="1" applyAlignment="1" applyProtection="1">
      <alignment horizontal="center" vertical="top" wrapText="1"/>
      <protection/>
    </xf>
    <xf numFmtId="2" fontId="32" fillId="0" borderId="23" xfId="0" applyNumberFormat="1" applyFont="1" applyBorder="1" applyAlignment="1" applyProtection="1">
      <alignment horizontal="center" vertical="center"/>
      <protection/>
    </xf>
    <xf numFmtId="166" fontId="13" fillId="0" borderId="11" xfId="0" applyNumberFormat="1" applyFont="1" applyBorder="1" applyAlignment="1" applyProtection="1">
      <alignment horizontal="center" vertical="center" wrapText="1"/>
      <protection hidden="1"/>
    </xf>
    <xf numFmtId="166" fontId="9" fillId="0" borderId="11" xfId="0" applyNumberFormat="1" applyFont="1" applyBorder="1" applyAlignment="1" applyProtection="1">
      <alignment horizontal="center" vertical="center" wrapText="1"/>
      <protection hidden="1"/>
    </xf>
    <xf numFmtId="166" fontId="17" fillId="0" borderId="11" xfId="0" applyNumberFormat="1" applyFont="1" applyBorder="1" applyAlignment="1" applyProtection="1">
      <alignment horizontal="center" vertical="center" wrapText="1"/>
      <protection hidden="1"/>
    </xf>
    <xf numFmtId="166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/>
      <protection locked="0"/>
    </xf>
    <xf numFmtId="0" fontId="20" fillId="0" borderId="29" xfId="0" applyFont="1" applyFill="1" applyBorder="1" applyAlignment="1" applyProtection="1">
      <alignment horizontal="center" vertical="top" wrapText="1"/>
      <protection/>
    </xf>
    <xf numFmtId="0" fontId="20" fillId="0" borderId="32" xfId="0" applyFont="1" applyFill="1" applyBorder="1" applyAlignment="1" applyProtection="1">
      <alignment horizontal="center" vertical="top" wrapText="1"/>
      <protection/>
    </xf>
    <xf numFmtId="9" fontId="13" fillId="0" borderId="0" xfId="59" applyFont="1" applyAlignment="1" applyProtection="1">
      <alignment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2" fontId="0" fillId="36" borderId="23" xfId="0" applyNumberFormat="1" applyFont="1" applyFill="1" applyBorder="1" applyAlignment="1" applyProtection="1">
      <alignment horizontal="center" vertical="center"/>
      <protection locked="0"/>
    </xf>
    <xf numFmtId="2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34" fillId="0" borderId="14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2" fontId="4" fillId="36" borderId="14" xfId="0" applyNumberFormat="1" applyFont="1" applyFill="1" applyBorder="1" applyAlignment="1" applyProtection="1">
      <alignment horizontal="center" vertical="center"/>
      <protection locked="0"/>
    </xf>
    <xf numFmtId="2" fontId="4" fillId="36" borderId="21" xfId="0" applyNumberFormat="1" applyFont="1" applyFill="1" applyBorder="1" applyAlignment="1" applyProtection="1">
      <alignment horizontal="center" vertical="center"/>
      <protection locked="0"/>
    </xf>
    <xf numFmtId="2" fontId="13" fillId="36" borderId="14" xfId="0" applyNumberFormat="1" applyFont="1" applyFill="1" applyBorder="1" applyAlignment="1" applyProtection="1">
      <alignment horizontal="center" vertical="center"/>
      <protection locked="0"/>
    </xf>
    <xf numFmtId="2" fontId="13" fillId="36" borderId="21" xfId="0" applyNumberFormat="1" applyFont="1" applyFill="1" applyBorder="1" applyAlignment="1" applyProtection="1">
      <alignment horizontal="center" vertical="center"/>
      <protection locked="0"/>
    </xf>
    <xf numFmtId="2" fontId="31" fillId="36" borderId="14" xfId="0" applyNumberFormat="1" applyFont="1" applyFill="1" applyBorder="1" applyAlignment="1" applyProtection="1">
      <alignment horizontal="center" vertical="center"/>
      <protection locked="0"/>
    </xf>
    <xf numFmtId="2" fontId="31" fillId="36" borderId="21" xfId="0" applyNumberFormat="1" applyFont="1" applyFill="1" applyBorder="1" applyAlignment="1" applyProtection="1">
      <alignment horizontal="center" vertical="center"/>
      <protection locked="0"/>
    </xf>
    <xf numFmtId="2" fontId="29" fillId="36" borderId="14" xfId="0" applyNumberFormat="1" applyFont="1" applyFill="1" applyBorder="1" applyAlignment="1" applyProtection="1">
      <alignment horizontal="center" vertical="center"/>
      <protection locked="0"/>
    </xf>
    <xf numFmtId="2" fontId="29" fillId="36" borderId="21" xfId="0" applyNumberFormat="1" applyFont="1" applyFill="1" applyBorder="1" applyAlignment="1" applyProtection="1">
      <alignment horizontal="center" vertical="center"/>
      <protection locked="0"/>
    </xf>
    <xf numFmtId="2" fontId="17" fillId="36" borderId="14" xfId="0" applyNumberFormat="1" applyFont="1" applyFill="1" applyBorder="1" applyAlignment="1" applyProtection="1">
      <alignment horizontal="center" vertical="center"/>
      <protection locked="0"/>
    </xf>
    <xf numFmtId="2" fontId="17" fillId="36" borderId="21" xfId="0" applyNumberFormat="1" applyFont="1" applyFill="1" applyBorder="1" applyAlignment="1" applyProtection="1">
      <alignment horizontal="center" vertical="center"/>
      <protection locked="0"/>
    </xf>
    <xf numFmtId="2" fontId="3" fillId="40" borderId="14" xfId="0" applyNumberFormat="1" applyFont="1" applyFill="1" applyBorder="1" applyAlignment="1" applyProtection="1">
      <alignment horizontal="center" vertical="center"/>
      <protection locked="0"/>
    </xf>
    <xf numFmtId="2" fontId="12" fillId="41" borderId="14" xfId="0" applyNumberFormat="1" applyFont="1" applyFill="1" applyBorder="1" applyAlignment="1" applyProtection="1">
      <alignment horizontal="center" vertical="center"/>
      <protection locked="0"/>
    </xf>
    <xf numFmtId="2" fontId="34" fillId="41" borderId="14" xfId="0" applyNumberFormat="1" applyFont="1" applyFill="1" applyBorder="1" applyAlignment="1" applyProtection="1">
      <alignment horizontal="center" vertical="center"/>
      <protection locked="0"/>
    </xf>
    <xf numFmtId="2" fontId="35" fillId="41" borderId="14" xfId="0" applyNumberFormat="1" applyFont="1" applyFill="1" applyBorder="1" applyAlignment="1" applyProtection="1">
      <alignment horizontal="center" vertical="center"/>
      <protection locked="0"/>
    </xf>
    <xf numFmtId="2" fontId="16" fillId="41" borderId="14" xfId="0" applyNumberFormat="1" applyFont="1" applyFill="1" applyBorder="1" applyAlignment="1" applyProtection="1">
      <alignment horizontal="center" vertical="center"/>
      <protection locked="0"/>
    </xf>
    <xf numFmtId="2" fontId="20" fillId="41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6" fillId="42" borderId="38" xfId="0" applyFont="1" applyFill="1" applyBorder="1" applyAlignment="1" applyProtection="1">
      <alignment horizontal="left" vertical="center" wrapText="1"/>
      <protection/>
    </xf>
    <xf numFmtId="0" fontId="0" fillId="42" borderId="38" xfId="0" applyFill="1" applyBorder="1" applyAlignment="1" applyProtection="1">
      <alignment horizontal="left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39" xfId="0" applyNumberFormat="1" applyFont="1" applyFill="1" applyBorder="1" applyAlignment="1" applyProtection="1">
      <alignment horizontal="center" vertical="center"/>
      <protection/>
    </xf>
    <xf numFmtId="2" fontId="4" fillId="0" borderId="29" xfId="0" applyNumberFormat="1" applyFont="1" applyFill="1" applyBorder="1" applyAlignment="1" applyProtection="1">
      <alignment horizontal="center" vertical="center"/>
      <protection/>
    </xf>
    <xf numFmtId="0" fontId="6" fillId="42" borderId="40" xfId="0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42" borderId="42" xfId="0" applyFill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1" xfId="0" applyFont="1" applyBorder="1" applyAlignment="1">
      <alignment/>
    </xf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4" fillId="0" borderId="41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2" fontId="13" fillId="35" borderId="15" xfId="0" applyNumberFormat="1" applyFont="1" applyFill="1" applyBorder="1" applyAlignment="1" applyProtection="1">
      <alignment horizontal="center" vertical="center" wrapText="1"/>
      <protection/>
    </xf>
    <xf numFmtId="2" fontId="13" fillId="35" borderId="39" xfId="0" applyNumberFormat="1" applyFont="1" applyFill="1" applyBorder="1" applyAlignment="1" applyProtection="1">
      <alignment horizontal="center" vertical="center" wrapText="1"/>
      <protection/>
    </xf>
    <xf numFmtId="2" fontId="13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 horizontal="left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4" fillId="0" borderId="43" xfId="0" applyFont="1" applyBorder="1" applyAlignment="1" applyProtection="1">
      <alignment horizontal="center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31" fillId="35" borderId="15" xfId="0" applyNumberFormat="1" applyFont="1" applyFill="1" applyBorder="1" applyAlignment="1" applyProtection="1">
      <alignment horizontal="center" vertical="center" wrapText="1"/>
      <protection/>
    </xf>
    <xf numFmtId="2" fontId="31" fillId="35" borderId="39" xfId="0" applyNumberFormat="1" applyFont="1" applyFill="1" applyBorder="1" applyAlignment="1" applyProtection="1">
      <alignment horizontal="center" vertical="center" wrapText="1"/>
      <protection/>
    </xf>
    <xf numFmtId="2" fontId="31" fillId="0" borderId="39" xfId="0" applyNumberFormat="1" applyFont="1" applyBorder="1" applyAlignment="1" applyProtection="1">
      <alignment horizontal="center" vertical="center" wrapText="1"/>
      <protection/>
    </xf>
    <xf numFmtId="0" fontId="33" fillId="0" borderId="48" xfId="0" applyFont="1" applyFill="1" applyBorder="1" applyAlignment="1" applyProtection="1">
      <alignment horizontal="left" vertical="center" wrapText="1"/>
      <protection/>
    </xf>
    <xf numFmtId="0" fontId="31" fillId="0" borderId="38" xfId="0" applyFont="1" applyBorder="1" applyAlignment="1" applyProtection="1">
      <alignment horizontal="left" vertical="center" wrapText="1"/>
      <protection/>
    </xf>
    <xf numFmtId="0" fontId="33" fillId="0" borderId="38" xfId="0" applyFont="1" applyFill="1" applyBorder="1" applyAlignment="1" applyProtection="1">
      <alignment horizontal="left" vertical="center" wrapText="1"/>
      <protection/>
    </xf>
    <xf numFmtId="0" fontId="33" fillId="0" borderId="48" xfId="0" applyFont="1" applyFill="1" applyBorder="1" applyAlignment="1" applyProtection="1">
      <alignment/>
      <protection/>
    </xf>
    <xf numFmtId="0" fontId="31" fillId="0" borderId="10" xfId="0" applyFont="1" applyBorder="1" applyAlignment="1" applyProtection="1">
      <alignment/>
      <protection/>
    </xf>
    <xf numFmtId="0" fontId="32" fillId="0" borderId="43" xfId="0" applyFont="1" applyBorder="1" applyAlignment="1" applyProtection="1">
      <alignment horizontal="center"/>
      <protection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/>
    </xf>
    <xf numFmtId="0" fontId="34" fillId="0" borderId="35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1" fillId="0" borderId="33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34" xfId="0" applyFont="1" applyBorder="1" applyAlignment="1">
      <alignment/>
    </xf>
    <xf numFmtId="0" fontId="10" fillId="0" borderId="41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  <xf numFmtId="2" fontId="9" fillId="35" borderId="15" xfId="0" applyNumberFormat="1" applyFont="1" applyFill="1" applyBorder="1" applyAlignment="1" applyProtection="1">
      <alignment horizontal="center" vertical="center" wrapText="1"/>
      <protection/>
    </xf>
    <xf numFmtId="2" fontId="9" fillId="0" borderId="39" xfId="0" applyNumberFormat="1" applyFont="1" applyBorder="1" applyAlignment="1" applyProtection="1">
      <alignment horizontal="center" vertical="center" wrapText="1"/>
      <protection/>
    </xf>
    <xf numFmtId="2" fontId="9" fillId="0" borderId="29" xfId="0" applyNumberFormat="1" applyFont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left" vertical="center" wrapText="1"/>
      <protection/>
    </xf>
    <xf numFmtId="0" fontId="9" fillId="0" borderId="38" xfId="0" applyFont="1" applyBorder="1" applyAlignment="1" applyProtection="1">
      <alignment horizontal="left" vertical="center" wrapText="1"/>
      <protection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11" fillId="0" borderId="48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0" fillId="0" borderId="43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8" fillId="0" borderId="36" xfId="0" applyFont="1" applyBorder="1" applyAlignment="1" applyProtection="1">
      <alignment vertical="center" wrapText="1"/>
      <protection locked="0"/>
    </xf>
    <xf numFmtId="0" fontId="8" fillId="0" borderId="37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/>
      <protection locked="0"/>
    </xf>
    <xf numFmtId="0" fontId="17" fillId="0" borderId="46" xfId="0" applyFont="1" applyBorder="1" applyAlignment="1" applyProtection="1">
      <alignment/>
      <protection/>
    </xf>
    <xf numFmtId="0" fontId="17" fillId="0" borderId="47" xfId="0" applyFont="1" applyBorder="1" applyAlignment="1" applyProtection="1">
      <alignment/>
      <protection/>
    </xf>
    <xf numFmtId="2" fontId="17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2" fontId="17" fillId="0" borderId="39" xfId="0" applyNumberFormat="1" applyFont="1" applyBorder="1" applyAlignment="1" applyProtection="1">
      <alignment horizontal="center" vertical="center" wrapText="1"/>
      <protection/>
    </xf>
    <xf numFmtId="2" fontId="17" fillId="35" borderId="39" xfId="0" applyNumberFormat="1" applyFont="1" applyFill="1" applyBorder="1" applyAlignment="1" applyProtection="1">
      <alignment horizontal="center" vertical="center" wrapText="1"/>
      <protection/>
    </xf>
    <xf numFmtId="2" fontId="17" fillId="35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7" fillId="0" borderId="38" xfId="0" applyFont="1" applyBorder="1" applyAlignment="1" applyProtection="1">
      <alignment horizontal="left" vertical="center" wrapText="1"/>
      <protection/>
    </xf>
    <xf numFmtId="0" fontId="19" fillId="0" borderId="48" xfId="0" applyFont="1" applyFill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7" fillId="0" borderId="12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7" fillId="0" borderId="33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4" xfId="0" applyFont="1" applyBorder="1" applyAlignment="1">
      <alignment/>
    </xf>
    <xf numFmtId="0" fontId="0" fillId="0" borderId="46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2" fontId="0" fillId="35" borderId="15" xfId="0" applyNumberFormat="1" applyFont="1" applyFill="1" applyBorder="1" applyAlignment="1" applyProtection="1">
      <alignment horizontal="center" vertical="center" wrapText="1"/>
      <protection/>
    </xf>
    <xf numFmtId="2" fontId="0" fillId="35" borderId="29" xfId="0" applyNumberFormat="1" applyFont="1" applyFill="1" applyBorder="1" applyAlignment="1" applyProtection="1">
      <alignment horizontal="center" vertical="center" wrapText="1"/>
      <protection/>
    </xf>
    <xf numFmtId="2" fontId="0" fillId="35" borderId="39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/>
      <protection/>
    </xf>
    <xf numFmtId="0" fontId="21" fillId="0" borderId="49" xfId="0" applyFont="1" applyFill="1" applyBorder="1" applyAlignment="1" applyProtection="1">
      <alignment horizontal="left" vertical="center" wrapText="1"/>
      <protection/>
    </xf>
    <xf numFmtId="0" fontId="21" fillId="0" borderId="48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/>
      <protection/>
    </xf>
    <xf numFmtId="0" fontId="20" fillId="0" borderId="35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46" xfId="0" applyFont="1" applyFill="1" applyBorder="1" applyAlignment="1" applyProtection="1">
      <alignment horizontal="center"/>
      <protection locked="0"/>
    </xf>
    <xf numFmtId="0" fontId="20" fillId="0" borderId="44" xfId="0" applyFont="1" applyFill="1" applyBorder="1" applyAlignment="1" applyProtection="1">
      <alignment horizontal="center"/>
      <protection locked="0"/>
    </xf>
    <xf numFmtId="0" fontId="20" fillId="0" borderId="45" xfId="0" applyFont="1" applyFill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The City of San Juan Capistrano </a:t>
            </a:r>
          </a:p>
        </c:rich>
      </c:tx>
      <c:layout>
        <c:manualLayout>
          <c:xMode val="factor"/>
          <c:yMode val="factor"/>
          <c:x val="0.02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125"/>
          <c:w val="0.968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'City of San Juan Capistrano'!$B$94</c:f>
              <c:strCache>
                <c:ptCount val="1"/>
                <c:pt idx="0">
                  <c:v>OVERALL VALUE (SUMPRODUCT OF NORMALIZED WEIGHTS TIMES RATINGS)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'City of San Juan Capistrano'!$C$92:$F$93</c:f>
              <c:multiLvlStrCache/>
            </c:multiLvlStrRef>
          </c:cat>
          <c:val>
            <c:numRef>
              <c:f>'City of San Juan Capistrano'!$C$94:$F$94</c:f>
              <c:numCache/>
            </c:numRef>
          </c:val>
        </c:ser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At val="1"/>
        <c:crossBetween val="between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Competing Local Small Businesses 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6"/>
          <c:w val="0.966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'Competing Local Businesses'!$B$73</c:f>
              <c:strCache>
                <c:ptCount val="1"/>
                <c:pt idx="0">
                  <c:v>OVERALL VALUE (SUMPRODUCT OF NORMALIZED WEIGHTS TIMES RATINGS)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'Competing Local Businesses'!$C$71:$F$72</c:f>
              <c:multiLvlStrCache/>
            </c:multiLvlStrRef>
          </c:cat>
          <c:val>
            <c:numRef>
              <c:f>'Competing Local Businesses'!$C$73:$F$73</c:f>
              <c:numCache/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05704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Complementary Local Small Businesses </a:t>
            </a:r>
          </a:p>
        </c:rich>
      </c:tx>
      <c:layout>
        <c:manualLayout>
          <c:xMode val="factor"/>
          <c:yMode val="factor"/>
          <c:x val="-0.005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8825"/>
          <c:w val="0.953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'Complementary Local Businesses'!$B$73</c:f>
              <c:strCache>
                <c:ptCount val="1"/>
                <c:pt idx="0">
                  <c:v>OVERALL VALUE (SUMPRODUCT OF NORMALIZED WEIGHTS TIMES RATINGS)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'Complementary Local Businesses'!$C$71:$F$72</c:f>
              <c:multiLvlStrCache/>
            </c:multiLvlStrRef>
          </c:cat>
          <c:val>
            <c:numRef>
              <c:f>'Complementary Local Businesses'!$C$73:$F$73</c:f>
              <c:numCache/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At val="1"/>
        <c:crossBetween val="between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Home Depot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8"/>
          <c:w val="0.965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'Home Depot'!$B$84</c:f>
              <c:strCache>
                <c:ptCount val="1"/>
                <c:pt idx="0">
                  <c:v>OVERALL VALUE (SUMPRODUCT OF NORMALIZED WEIGHTS TIMES RATINGS)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'Home Depot'!$C$82:$F$83</c:f>
              <c:multiLvlStrCache/>
            </c:multiLvlStrRef>
          </c:cat>
          <c:val>
            <c:numRef>
              <c:f>'Home Depot'!$C$84:$F$84</c:f>
              <c:numCache/>
            </c:numRef>
          </c:val>
        </c:ser>
        <c:axId val="65417820"/>
        <c:axId val="51889469"/>
      </c:bar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0"/>
        <c:auto val="1"/>
        <c:lblOffset val="100"/>
        <c:tickLblSkip val="1"/>
        <c:noMultiLvlLbl val="0"/>
      </c:catAx>
      <c:valAx>
        <c:axId val="5188946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7820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Nearby Residents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7"/>
          <c:w val="0.965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'Nearby Residents'!$B$82</c:f>
              <c:strCache>
                <c:ptCount val="1"/>
                <c:pt idx="0">
                  <c:v>OVERALL VALUE (SUMPRODUCT OF NORMALIZED WEIGHTS TIMES RATINGS)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'Nearby Residents'!$C$80:$F$81</c:f>
              <c:multiLvlStrCache/>
            </c:multiLvlStrRef>
          </c:cat>
          <c:val>
            <c:numRef>
              <c:f>'Nearby Residents'!$C$82:$F$82</c:f>
              <c:numCache/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Area Residents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55"/>
          <c:w val="0.965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Area Residents'!$B$82</c:f>
              <c:strCache>
                <c:ptCount val="1"/>
                <c:pt idx="0">
                  <c:v>OVERALL VALUE (SUMPRODUCT OF NORMALIZED WEIGHTS TIMES RATINGS)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'Other Area Residents'!$C$80:$F$81</c:f>
              <c:multiLvlStrCache/>
            </c:multiLvlStrRef>
          </c:cat>
          <c:val>
            <c:numRef>
              <c:f>'Other Area Residents'!$C$82:$F$82</c:f>
              <c:numCache/>
            </c:numRef>
          </c:val>
        </c:ser>
        <c:axId val="45132560"/>
        <c:axId val="3539857"/>
      </c:bar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32560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Values for Each Stakeholder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05"/>
          <c:w val="0.96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Summary!$C$3</c:f>
              <c:strCache>
                <c:ptCount val="1"/>
                <c:pt idx="0">
                  <c:v>Option 1 "Build Home Depot"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Summary!$B$4:$B$9</c:f>
              <c:strCache/>
            </c:strRef>
          </c:cat>
          <c:val>
            <c:numRef>
              <c:f>Summary!$C$4:$C$9</c:f>
              <c:numCache/>
            </c:numRef>
          </c:val>
        </c:ser>
        <c:ser>
          <c:idx val="1"/>
          <c:order val="1"/>
          <c:tx>
            <c:strRef>
              <c:f>Summary!$D$3</c:f>
              <c:strCache>
                <c:ptCount val="1"/>
                <c:pt idx="0">
                  <c:v>Option 2 "Don't develop the land"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Summary!$B$4:$B$9</c:f>
              <c:strCache/>
            </c:strRef>
          </c:cat>
          <c:val>
            <c:numRef>
              <c:f>Summary!$D$4:$D$9</c:f>
              <c:numCache/>
            </c:numRef>
          </c:val>
        </c:ser>
        <c:ser>
          <c:idx val="2"/>
          <c:order val="2"/>
          <c:tx>
            <c:strRef>
              <c:f>Summary!$E$3</c:f>
              <c:strCache>
                <c:ptCount val="1"/>
                <c:pt idx="0">
                  <c:v>Option 3 "Build a RV Park"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Summary!$B$4:$B$9</c:f>
              <c:strCache/>
            </c:strRef>
          </c:cat>
          <c:val>
            <c:numRef>
              <c:f>Summary!$E$4:$E$9</c:f>
              <c:numCache/>
            </c:numRef>
          </c:val>
        </c:ser>
        <c:ser>
          <c:idx val="3"/>
          <c:order val="3"/>
          <c:tx>
            <c:strRef>
              <c:f>Summary!$F$3</c:f>
              <c:strCache>
                <c:ptCount val="1"/>
                <c:pt idx="0">
                  <c:v>Option 4 "Build specialty retail"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Summary!$B$4:$B$9</c:f>
              <c:strCache/>
            </c:strRef>
          </c:cat>
          <c:val>
            <c:numRef>
              <c:f>Summary!$F$4:$F$9</c:f>
              <c:numCache/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"/>
          <c:y val="0.86775"/>
          <c:w val="0.71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Values for Each Option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475"/>
          <c:w val="0.96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Summary!$B$4</c:f>
              <c:strCache>
                <c:ptCount val="1"/>
                <c:pt idx="0">
                  <c:v>City of San Juan Capistrano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Summary!$C$3:$F$3</c:f>
              <c:strCache/>
            </c:strRef>
          </c:cat>
          <c:val>
            <c:numRef>
              <c:f>Summary!$C$4:$F$4</c:f>
              <c:numCache/>
            </c:numRef>
          </c:val>
        </c:ser>
        <c:ser>
          <c:idx val="1"/>
          <c:order val="1"/>
          <c:tx>
            <c:strRef>
              <c:f>Summary!$B$5</c:f>
              <c:strCache>
                <c:ptCount val="1"/>
                <c:pt idx="0">
                  <c:v>Competing Local Small Businesses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Summary!$C$3:$F$3</c:f>
              <c:strCache/>
            </c:strRef>
          </c:cat>
          <c:val>
            <c:numRef>
              <c:f>Summary!$C$5:$F$5</c:f>
              <c:numCache/>
            </c:numRef>
          </c:val>
        </c:ser>
        <c:ser>
          <c:idx val="2"/>
          <c:order val="2"/>
          <c:tx>
            <c:strRef>
              <c:f>Summary!$B$6</c:f>
              <c:strCache>
                <c:ptCount val="1"/>
                <c:pt idx="0">
                  <c:v>Complementary Local Small Businesses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Summary!$C$3:$F$3</c:f>
              <c:strCache/>
            </c:strRef>
          </c:cat>
          <c:val>
            <c:numRef>
              <c:f>Summary!$C$6:$F$6</c:f>
              <c:numCache/>
            </c:numRef>
          </c:val>
        </c:ser>
        <c:ser>
          <c:idx val="3"/>
          <c:order val="3"/>
          <c:tx>
            <c:strRef>
              <c:f>Summary!$B$7</c:f>
              <c:strCache>
                <c:ptCount val="1"/>
                <c:pt idx="0">
                  <c:v>Home Depot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Summary!$C$3:$F$3</c:f>
              <c:strCache/>
            </c:strRef>
          </c:cat>
          <c:val>
            <c:numRef>
              <c:f>Summary!$C$7:$F$7</c:f>
              <c:numCache/>
            </c:numRef>
          </c:val>
        </c:ser>
        <c:ser>
          <c:idx val="4"/>
          <c:order val="4"/>
          <c:tx>
            <c:strRef>
              <c:f>Summary!$B$8</c:f>
              <c:strCache>
                <c:ptCount val="1"/>
                <c:pt idx="0">
                  <c:v>Nearby Residents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Summary!$C$3:$F$3</c:f>
              <c:strCache/>
            </c:strRef>
          </c:cat>
          <c:val>
            <c:numRef>
              <c:f>Summary!$C$8:$F$8</c:f>
              <c:numCache/>
            </c:numRef>
          </c:val>
        </c:ser>
        <c:ser>
          <c:idx val="5"/>
          <c:order val="5"/>
          <c:tx>
            <c:strRef>
              <c:f>Summary!$B$9</c:f>
              <c:strCache>
                <c:ptCount val="1"/>
                <c:pt idx="0">
                  <c:v>Other Area Residents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Summary!$C$3:$F$3</c:f>
              <c:strCache/>
            </c:strRef>
          </c:cat>
          <c:val>
            <c:numRef>
              <c:f>Summary!$C$9:$F$9</c:f>
              <c:numCache/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86575"/>
          <c:w val="0.873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5.emf" /><Relationship Id="rId3" Type="http://schemas.openxmlformats.org/officeDocument/2006/relationships/image" Target="../media/image13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20.emf" /><Relationship Id="rId7" Type="http://schemas.openxmlformats.org/officeDocument/2006/relationships/image" Target="../media/image27.emf" /><Relationship Id="rId8" Type="http://schemas.openxmlformats.org/officeDocument/2006/relationships/image" Target="../media/image25.emf" /><Relationship Id="rId9" Type="http://schemas.openxmlformats.org/officeDocument/2006/relationships/image" Target="../media/image18.emf" /><Relationship Id="rId10" Type="http://schemas.openxmlformats.org/officeDocument/2006/relationships/image" Target="../media/image24.emf" /><Relationship Id="rId11" Type="http://schemas.openxmlformats.org/officeDocument/2006/relationships/image" Target="../media/image19.emf" /><Relationship Id="rId12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3.emf" /><Relationship Id="rId3" Type="http://schemas.openxmlformats.org/officeDocument/2006/relationships/image" Target="../media/image25.emf" /><Relationship Id="rId4" Type="http://schemas.openxmlformats.org/officeDocument/2006/relationships/image" Target="../media/image21.emf" /><Relationship Id="rId5" Type="http://schemas.openxmlformats.org/officeDocument/2006/relationships/image" Target="../media/image23.emf" /><Relationship Id="rId6" Type="http://schemas.openxmlformats.org/officeDocument/2006/relationships/image" Target="../media/image16.emf" /><Relationship Id="rId7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20.emf" /><Relationship Id="rId5" Type="http://schemas.openxmlformats.org/officeDocument/2006/relationships/image" Target="../media/image7.emf" /><Relationship Id="rId6" Type="http://schemas.openxmlformats.org/officeDocument/2006/relationships/image" Target="../media/image17.emf" /><Relationship Id="rId7" Type="http://schemas.openxmlformats.org/officeDocument/2006/relationships/image" Target="../media/image10.emf" /><Relationship Id="rId8" Type="http://schemas.openxmlformats.org/officeDocument/2006/relationships/image" Target="../media/image16.emf" /><Relationship Id="rId9" Type="http://schemas.openxmlformats.org/officeDocument/2006/relationships/image" Target="../media/image13.emf" /><Relationship Id="rId10" Type="http://schemas.openxmlformats.org/officeDocument/2006/relationships/image" Target="../media/image27.emf" /><Relationship Id="rId11" Type="http://schemas.openxmlformats.org/officeDocument/2006/relationships/image" Target="../media/image15.emf" /><Relationship Id="rId12" Type="http://schemas.openxmlformats.org/officeDocument/2006/relationships/image" Target="../media/image26.emf" /><Relationship Id="rId13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2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20.emf" /><Relationship Id="rId5" Type="http://schemas.openxmlformats.org/officeDocument/2006/relationships/image" Target="../media/image17.emf" /><Relationship Id="rId6" Type="http://schemas.openxmlformats.org/officeDocument/2006/relationships/image" Target="../media/image16.emf" /><Relationship Id="rId7" Type="http://schemas.openxmlformats.org/officeDocument/2006/relationships/image" Target="../media/image10.emf" /><Relationship Id="rId8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68</xdr:row>
      <xdr:rowOff>9525</xdr:rowOff>
    </xdr:from>
    <xdr:to>
      <xdr:col>7</xdr:col>
      <xdr:colOff>352425</xdr:colOff>
      <xdr:row>88</xdr:row>
      <xdr:rowOff>133350</xdr:rowOff>
    </xdr:to>
    <xdr:graphicFrame>
      <xdr:nvGraphicFramePr>
        <xdr:cNvPr id="1" name="Chart 1"/>
        <xdr:cNvGraphicFramePr/>
      </xdr:nvGraphicFramePr>
      <xdr:xfrm>
        <a:off x="1209675" y="11687175"/>
        <a:ext cx="60007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158</xdr:row>
      <xdr:rowOff>0</xdr:rowOff>
    </xdr:from>
    <xdr:to>
      <xdr:col>9</xdr:col>
      <xdr:colOff>523875</xdr:colOff>
      <xdr:row>158</xdr:row>
      <xdr:rowOff>0</xdr:rowOff>
    </xdr:to>
    <xdr:sp>
      <xdr:nvSpPr>
        <xdr:cNvPr id="2" name="Line 3"/>
        <xdr:cNvSpPr>
          <a:spLocks/>
        </xdr:cNvSpPr>
      </xdr:nvSpPr>
      <xdr:spPr>
        <a:xfrm>
          <a:off x="8286750" y="26755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158</xdr:row>
      <xdr:rowOff>0</xdr:rowOff>
    </xdr:from>
    <xdr:to>
      <xdr:col>0</xdr:col>
      <xdr:colOff>1181100</xdr:colOff>
      <xdr:row>158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267557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97</xdr:row>
      <xdr:rowOff>95250</xdr:rowOff>
    </xdr:from>
    <xdr:to>
      <xdr:col>3</xdr:col>
      <xdr:colOff>0</xdr:colOff>
      <xdr:row>157</xdr:row>
      <xdr:rowOff>66675</xdr:rowOff>
    </xdr:to>
    <xdr:grpSp>
      <xdr:nvGrpSpPr>
        <xdr:cNvPr id="4" name="Group 5"/>
        <xdr:cNvGrpSpPr>
          <a:grpSpLocks/>
        </xdr:cNvGrpSpPr>
      </xdr:nvGrpSpPr>
      <xdr:grpSpPr>
        <a:xfrm>
          <a:off x="28575" y="17049750"/>
          <a:ext cx="4162425" cy="9601200"/>
          <a:chOff x="3" y="1736"/>
          <a:chExt cx="437" cy="927"/>
        </a:xfrm>
        <a:solidFill>
          <a:srgbClr val="FFFFFF"/>
        </a:solidFill>
      </xdr:grpSpPr>
      <xdr:grpSp>
        <xdr:nvGrpSpPr>
          <xdr:cNvPr id="5" name="Group 6"/>
          <xdr:cNvGrpSpPr>
            <a:grpSpLocks/>
          </xdr:cNvGrpSpPr>
        </xdr:nvGrpSpPr>
        <xdr:grpSpPr>
          <a:xfrm>
            <a:off x="376" y="1951"/>
            <a:ext cx="63" cy="113"/>
            <a:chOff x="375" y="1968"/>
            <a:chExt cx="63" cy="113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>
              <a:off x="404" y="1968"/>
              <a:ext cx="0" cy="1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404" y="196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404" y="1994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0"/>
            <xdr:cNvSpPr>
              <a:spLocks/>
            </xdr:cNvSpPr>
          </xdr:nvSpPr>
          <xdr:spPr>
            <a:xfrm>
              <a:off x="404" y="2023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>
              <a:off x="405" y="205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2"/>
            <xdr:cNvSpPr>
              <a:spLocks/>
            </xdr:cNvSpPr>
          </xdr:nvSpPr>
          <xdr:spPr>
            <a:xfrm>
              <a:off x="405" y="208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>
              <a:off x="375" y="2011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" name="Group 14"/>
          <xdr:cNvGrpSpPr>
            <a:grpSpLocks/>
          </xdr:cNvGrpSpPr>
        </xdr:nvGrpSpPr>
        <xdr:grpSpPr>
          <a:xfrm>
            <a:off x="376" y="2138"/>
            <a:ext cx="63" cy="154"/>
            <a:chOff x="377" y="1755"/>
            <a:chExt cx="63" cy="142"/>
          </a:xfrm>
          <a:solidFill>
            <a:srgbClr val="FFFFFF"/>
          </a:solidFill>
        </xdr:grpSpPr>
        <xdr:sp>
          <xdr:nvSpPr>
            <xdr:cNvPr id="14" name="Line 15"/>
            <xdr:cNvSpPr>
              <a:spLocks/>
            </xdr:cNvSpPr>
          </xdr:nvSpPr>
          <xdr:spPr>
            <a:xfrm>
              <a:off x="406" y="1755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>
              <a:off x="406" y="1755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7"/>
            <xdr:cNvSpPr>
              <a:spLocks/>
            </xdr:cNvSpPr>
          </xdr:nvSpPr>
          <xdr:spPr>
            <a:xfrm>
              <a:off x="406" y="178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8"/>
            <xdr:cNvSpPr>
              <a:spLocks/>
            </xdr:cNvSpPr>
          </xdr:nvSpPr>
          <xdr:spPr>
            <a:xfrm>
              <a:off x="406" y="1810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9"/>
            <xdr:cNvSpPr>
              <a:spLocks/>
            </xdr:cNvSpPr>
          </xdr:nvSpPr>
          <xdr:spPr>
            <a:xfrm>
              <a:off x="407" y="183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0"/>
            <xdr:cNvSpPr>
              <a:spLocks/>
            </xdr:cNvSpPr>
          </xdr:nvSpPr>
          <xdr:spPr>
            <a:xfrm>
              <a:off x="407" y="186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1"/>
            <xdr:cNvSpPr>
              <a:spLocks/>
            </xdr:cNvSpPr>
          </xdr:nvSpPr>
          <xdr:spPr>
            <a:xfrm>
              <a:off x="406" y="1897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2"/>
            <xdr:cNvSpPr>
              <a:spLocks/>
            </xdr:cNvSpPr>
          </xdr:nvSpPr>
          <xdr:spPr>
            <a:xfrm>
              <a:off x="377" y="1825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3"/>
          <xdr:cNvGrpSpPr>
            <a:grpSpLocks/>
          </xdr:cNvGrpSpPr>
        </xdr:nvGrpSpPr>
        <xdr:grpSpPr>
          <a:xfrm>
            <a:off x="377" y="1736"/>
            <a:ext cx="63" cy="142"/>
            <a:chOff x="377" y="1755"/>
            <a:chExt cx="63" cy="142"/>
          </a:xfrm>
          <a:solidFill>
            <a:srgbClr val="FFFFFF"/>
          </a:solidFill>
        </xdr:grpSpPr>
        <xdr:sp>
          <xdr:nvSpPr>
            <xdr:cNvPr id="23" name="Line 24"/>
            <xdr:cNvSpPr>
              <a:spLocks/>
            </xdr:cNvSpPr>
          </xdr:nvSpPr>
          <xdr:spPr>
            <a:xfrm>
              <a:off x="406" y="1755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5"/>
            <xdr:cNvSpPr>
              <a:spLocks/>
            </xdr:cNvSpPr>
          </xdr:nvSpPr>
          <xdr:spPr>
            <a:xfrm>
              <a:off x="406" y="1755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6"/>
            <xdr:cNvSpPr>
              <a:spLocks/>
            </xdr:cNvSpPr>
          </xdr:nvSpPr>
          <xdr:spPr>
            <a:xfrm>
              <a:off x="406" y="178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7"/>
            <xdr:cNvSpPr>
              <a:spLocks/>
            </xdr:cNvSpPr>
          </xdr:nvSpPr>
          <xdr:spPr>
            <a:xfrm>
              <a:off x="406" y="1810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8"/>
            <xdr:cNvSpPr>
              <a:spLocks/>
            </xdr:cNvSpPr>
          </xdr:nvSpPr>
          <xdr:spPr>
            <a:xfrm>
              <a:off x="407" y="183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9"/>
            <xdr:cNvSpPr>
              <a:spLocks/>
            </xdr:cNvSpPr>
          </xdr:nvSpPr>
          <xdr:spPr>
            <a:xfrm>
              <a:off x="407" y="186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0"/>
            <xdr:cNvSpPr>
              <a:spLocks/>
            </xdr:cNvSpPr>
          </xdr:nvSpPr>
          <xdr:spPr>
            <a:xfrm>
              <a:off x="406" y="1897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1"/>
            <xdr:cNvSpPr>
              <a:spLocks/>
            </xdr:cNvSpPr>
          </xdr:nvSpPr>
          <xdr:spPr>
            <a:xfrm>
              <a:off x="377" y="1825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32"/>
          <xdr:cNvGrpSpPr>
            <a:grpSpLocks/>
          </xdr:cNvGrpSpPr>
        </xdr:nvGrpSpPr>
        <xdr:grpSpPr>
          <a:xfrm>
            <a:off x="377" y="2364"/>
            <a:ext cx="63" cy="113"/>
            <a:chOff x="375" y="1968"/>
            <a:chExt cx="63" cy="113"/>
          </a:xfrm>
          <a:solidFill>
            <a:srgbClr val="FFFFFF"/>
          </a:solidFill>
        </xdr:grpSpPr>
        <xdr:sp>
          <xdr:nvSpPr>
            <xdr:cNvPr id="32" name="Line 33"/>
            <xdr:cNvSpPr>
              <a:spLocks/>
            </xdr:cNvSpPr>
          </xdr:nvSpPr>
          <xdr:spPr>
            <a:xfrm>
              <a:off x="404" y="1968"/>
              <a:ext cx="0" cy="1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4"/>
            <xdr:cNvSpPr>
              <a:spLocks/>
            </xdr:cNvSpPr>
          </xdr:nvSpPr>
          <xdr:spPr>
            <a:xfrm>
              <a:off x="404" y="196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5"/>
            <xdr:cNvSpPr>
              <a:spLocks/>
            </xdr:cNvSpPr>
          </xdr:nvSpPr>
          <xdr:spPr>
            <a:xfrm>
              <a:off x="404" y="1994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6"/>
            <xdr:cNvSpPr>
              <a:spLocks/>
            </xdr:cNvSpPr>
          </xdr:nvSpPr>
          <xdr:spPr>
            <a:xfrm>
              <a:off x="404" y="2023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7"/>
            <xdr:cNvSpPr>
              <a:spLocks/>
            </xdr:cNvSpPr>
          </xdr:nvSpPr>
          <xdr:spPr>
            <a:xfrm>
              <a:off x="405" y="205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8"/>
            <xdr:cNvSpPr>
              <a:spLocks/>
            </xdr:cNvSpPr>
          </xdr:nvSpPr>
          <xdr:spPr>
            <a:xfrm>
              <a:off x="405" y="208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9"/>
            <xdr:cNvSpPr>
              <a:spLocks/>
            </xdr:cNvSpPr>
          </xdr:nvSpPr>
          <xdr:spPr>
            <a:xfrm>
              <a:off x="375" y="2011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" name="Group 40"/>
          <xdr:cNvGrpSpPr>
            <a:grpSpLocks/>
          </xdr:cNvGrpSpPr>
        </xdr:nvGrpSpPr>
        <xdr:grpSpPr>
          <a:xfrm>
            <a:off x="376" y="2550"/>
            <a:ext cx="63" cy="113"/>
            <a:chOff x="375" y="1968"/>
            <a:chExt cx="63" cy="113"/>
          </a:xfrm>
          <a:solidFill>
            <a:srgbClr val="FFFFFF"/>
          </a:solidFill>
        </xdr:grpSpPr>
        <xdr:sp>
          <xdr:nvSpPr>
            <xdr:cNvPr id="40" name="Line 41"/>
            <xdr:cNvSpPr>
              <a:spLocks/>
            </xdr:cNvSpPr>
          </xdr:nvSpPr>
          <xdr:spPr>
            <a:xfrm>
              <a:off x="404" y="1968"/>
              <a:ext cx="0" cy="1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2"/>
            <xdr:cNvSpPr>
              <a:spLocks/>
            </xdr:cNvSpPr>
          </xdr:nvSpPr>
          <xdr:spPr>
            <a:xfrm>
              <a:off x="404" y="196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3"/>
            <xdr:cNvSpPr>
              <a:spLocks/>
            </xdr:cNvSpPr>
          </xdr:nvSpPr>
          <xdr:spPr>
            <a:xfrm>
              <a:off x="404" y="1994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4"/>
            <xdr:cNvSpPr>
              <a:spLocks/>
            </xdr:cNvSpPr>
          </xdr:nvSpPr>
          <xdr:spPr>
            <a:xfrm>
              <a:off x="404" y="2023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5"/>
            <xdr:cNvSpPr>
              <a:spLocks/>
            </xdr:cNvSpPr>
          </xdr:nvSpPr>
          <xdr:spPr>
            <a:xfrm>
              <a:off x="405" y="205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6"/>
            <xdr:cNvSpPr>
              <a:spLocks/>
            </xdr:cNvSpPr>
          </xdr:nvSpPr>
          <xdr:spPr>
            <a:xfrm>
              <a:off x="405" y="208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7"/>
            <xdr:cNvSpPr>
              <a:spLocks/>
            </xdr:cNvSpPr>
          </xdr:nvSpPr>
          <xdr:spPr>
            <a:xfrm>
              <a:off x="375" y="2011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" name="Group 48"/>
          <xdr:cNvGrpSpPr>
            <a:grpSpLocks/>
          </xdr:cNvGrpSpPr>
        </xdr:nvGrpSpPr>
        <xdr:grpSpPr>
          <a:xfrm>
            <a:off x="3" y="1806"/>
            <a:ext cx="123" cy="783"/>
            <a:chOff x="3" y="1806"/>
            <a:chExt cx="123" cy="783"/>
          </a:xfrm>
          <a:solidFill>
            <a:srgbClr val="FFFFFF"/>
          </a:solidFill>
        </xdr:grpSpPr>
        <xdr:sp>
          <xdr:nvSpPr>
            <xdr:cNvPr id="48" name="Line 49"/>
            <xdr:cNvSpPr>
              <a:spLocks/>
            </xdr:cNvSpPr>
          </xdr:nvSpPr>
          <xdr:spPr>
            <a:xfrm>
              <a:off x="97" y="1806"/>
              <a:ext cx="1" cy="78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50"/>
            <xdr:cNvSpPr>
              <a:spLocks/>
            </xdr:cNvSpPr>
          </xdr:nvSpPr>
          <xdr:spPr>
            <a:xfrm>
              <a:off x="98" y="1806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1"/>
            <xdr:cNvSpPr>
              <a:spLocks/>
            </xdr:cNvSpPr>
          </xdr:nvSpPr>
          <xdr:spPr>
            <a:xfrm>
              <a:off x="97" y="2589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2"/>
            <xdr:cNvSpPr>
              <a:spLocks/>
            </xdr:cNvSpPr>
          </xdr:nvSpPr>
          <xdr:spPr>
            <a:xfrm>
              <a:off x="98" y="2407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3"/>
            <xdr:cNvSpPr>
              <a:spLocks/>
            </xdr:cNvSpPr>
          </xdr:nvSpPr>
          <xdr:spPr>
            <a:xfrm>
              <a:off x="86" y="2212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4"/>
            <xdr:cNvSpPr>
              <a:spLocks/>
            </xdr:cNvSpPr>
          </xdr:nvSpPr>
          <xdr:spPr>
            <a:xfrm>
              <a:off x="97" y="1994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Text Box 55"/>
            <xdr:cNvSpPr txBox="1">
              <a:spLocks noChangeArrowheads="1"/>
            </xdr:cNvSpPr>
          </xdr:nvSpPr>
          <xdr:spPr>
            <a:xfrm>
              <a:off x="3" y="2170"/>
              <a:ext cx="83" cy="86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Improve the City of San Juan Capistrano</a:t>
              </a:r>
            </a:p>
          </xdr:txBody>
        </xdr:sp>
      </xdr:grpSp>
    </xdr:grpSp>
    <xdr:clientData/>
  </xdr:twoCellAnchor>
  <xdr:twoCellAnchor editAs="oneCell">
    <xdr:from>
      <xdr:col>4</xdr:col>
      <xdr:colOff>0</xdr:colOff>
      <xdr:row>38</xdr:row>
      <xdr:rowOff>9525</xdr:rowOff>
    </xdr:from>
    <xdr:to>
      <xdr:col>5</xdr:col>
      <xdr:colOff>38100</xdr:colOff>
      <xdr:row>39</xdr:row>
      <xdr:rowOff>9525</xdr:rowOff>
    </xdr:to>
    <xdr:pic>
      <xdr:nvPicPr>
        <xdr:cNvPr id="55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665797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38100</xdr:colOff>
      <xdr:row>40</xdr:row>
      <xdr:rowOff>0</xdr:rowOff>
    </xdr:to>
    <xdr:pic>
      <xdr:nvPicPr>
        <xdr:cNvPr id="5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81037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9525</xdr:rowOff>
    </xdr:from>
    <xdr:to>
      <xdr:col>5</xdr:col>
      <xdr:colOff>38100</xdr:colOff>
      <xdr:row>41</xdr:row>
      <xdr:rowOff>9525</xdr:rowOff>
    </xdr:to>
    <xdr:pic>
      <xdr:nvPicPr>
        <xdr:cNvPr id="57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69818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38100</xdr:colOff>
      <xdr:row>42</xdr:row>
      <xdr:rowOff>0</xdr:rowOff>
    </xdr:to>
    <xdr:pic>
      <xdr:nvPicPr>
        <xdr:cNvPr id="58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71342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5</xdr:col>
      <xdr:colOff>38100</xdr:colOff>
      <xdr:row>43</xdr:row>
      <xdr:rowOff>19050</xdr:rowOff>
    </xdr:to>
    <xdr:pic>
      <xdr:nvPicPr>
        <xdr:cNvPr id="59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73152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5</xdr:col>
      <xdr:colOff>38100</xdr:colOff>
      <xdr:row>44</xdr:row>
      <xdr:rowOff>9525</xdr:rowOff>
    </xdr:to>
    <xdr:pic>
      <xdr:nvPicPr>
        <xdr:cNvPr id="60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74676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19050</xdr:rowOff>
    </xdr:from>
    <xdr:to>
      <xdr:col>5</xdr:col>
      <xdr:colOff>38100</xdr:colOff>
      <xdr:row>45</xdr:row>
      <xdr:rowOff>19050</xdr:rowOff>
    </xdr:to>
    <xdr:pic>
      <xdr:nvPicPr>
        <xdr:cNvPr id="61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763905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9525</xdr:rowOff>
    </xdr:from>
    <xdr:to>
      <xdr:col>5</xdr:col>
      <xdr:colOff>38100</xdr:colOff>
      <xdr:row>46</xdr:row>
      <xdr:rowOff>9525</xdr:rowOff>
    </xdr:to>
    <xdr:pic>
      <xdr:nvPicPr>
        <xdr:cNvPr id="62" name="ScrollBar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779145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19050</xdr:rowOff>
    </xdr:from>
    <xdr:to>
      <xdr:col>5</xdr:col>
      <xdr:colOff>38100</xdr:colOff>
      <xdr:row>47</xdr:row>
      <xdr:rowOff>19050</xdr:rowOff>
    </xdr:to>
    <xdr:pic>
      <xdr:nvPicPr>
        <xdr:cNvPr id="63" name="ScrollBar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79629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9525</xdr:rowOff>
    </xdr:from>
    <xdr:to>
      <xdr:col>5</xdr:col>
      <xdr:colOff>38100</xdr:colOff>
      <xdr:row>48</xdr:row>
      <xdr:rowOff>9525</xdr:rowOff>
    </xdr:to>
    <xdr:pic>
      <xdr:nvPicPr>
        <xdr:cNvPr id="64" name="ScrollBar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81153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19050</xdr:rowOff>
    </xdr:from>
    <xdr:to>
      <xdr:col>5</xdr:col>
      <xdr:colOff>38100</xdr:colOff>
      <xdr:row>49</xdr:row>
      <xdr:rowOff>19050</xdr:rowOff>
    </xdr:to>
    <xdr:pic>
      <xdr:nvPicPr>
        <xdr:cNvPr id="65" name="ScrollBar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828675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9525</xdr:rowOff>
    </xdr:from>
    <xdr:to>
      <xdr:col>5</xdr:col>
      <xdr:colOff>38100</xdr:colOff>
      <xdr:row>50</xdr:row>
      <xdr:rowOff>9525</xdr:rowOff>
    </xdr:to>
    <xdr:pic>
      <xdr:nvPicPr>
        <xdr:cNvPr id="66" name="ScrollBar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843915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19050</xdr:rowOff>
    </xdr:from>
    <xdr:to>
      <xdr:col>5</xdr:col>
      <xdr:colOff>38100</xdr:colOff>
      <xdr:row>51</xdr:row>
      <xdr:rowOff>19050</xdr:rowOff>
    </xdr:to>
    <xdr:pic>
      <xdr:nvPicPr>
        <xdr:cNvPr id="67" name="ScrollBar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86106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9525</xdr:rowOff>
    </xdr:from>
    <xdr:to>
      <xdr:col>5</xdr:col>
      <xdr:colOff>38100</xdr:colOff>
      <xdr:row>52</xdr:row>
      <xdr:rowOff>9525</xdr:rowOff>
    </xdr:to>
    <xdr:pic>
      <xdr:nvPicPr>
        <xdr:cNvPr id="68" name="ScrollBar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87630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19050</xdr:rowOff>
    </xdr:from>
    <xdr:to>
      <xdr:col>5</xdr:col>
      <xdr:colOff>38100</xdr:colOff>
      <xdr:row>53</xdr:row>
      <xdr:rowOff>19050</xdr:rowOff>
    </xdr:to>
    <xdr:pic>
      <xdr:nvPicPr>
        <xdr:cNvPr id="69" name="ScrollBar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893445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9525</xdr:rowOff>
    </xdr:from>
    <xdr:to>
      <xdr:col>5</xdr:col>
      <xdr:colOff>38100</xdr:colOff>
      <xdr:row>54</xdr:row>
      <xdr:rowOff>9525</xdr:rowOff>
    </xdr:to>
    <xdr:pic>
      <xdr:nvPicPr>
        <xdr:cNvPr id="70" name="ScrollBar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908685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9525</xdr:rowOff>
    </xdr:from>
    <xdr:to>
      <xdr:col>5</xdr:col>
      <xdr:colOff>38100</xdr:colOff>
      <xdr:row>55</xdr:row>
      <xdr:rowOff>9525</xdr:rowOff>
    </xdr:to>
    <xdr:pic>
      <xdr:nvPicPr>
        <xdr:cNvPr id="71" name="ScrollBar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924877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38100</xdr:colOff>
      <xdr:row>56</xdr:row>
      <xdr:rowOff>0</xdr:rowOff>
    </xdr:to>
    <xdr:pic>
      <xdr:nvPicPr>
        <xdr:cNvPr id="72" name="ScrollBar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940117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9525</xdr:rowOff>
    </xdr:from>
    <xdr:to>
      <xdr:col>5</xdr:col>
      <xdr:colOff>38100</xdr:colOff>
      <xdr:row>57</xdr:row>
      <xdr:rowOff>9525</xdr:rowOff>
    </xdr:to>
    <xdr:pic>
      <xdr:nvPicPr>
        <xdr:cNvPr id="73" name="ScrollBar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00600" y="95726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5</xdr:col>
      <xdr:colOff>38100</xdr:colOff>
      <xdr:row>58</xdr:row>
      <xdr:rowOff>0</xdr:rowOff>
    </xdr:to>
    <xdr:pic>
      <xdr:nvPicPr>
        <xdr:cNvPr id="74" name="ScrollBar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00600" y="97250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9525</xdr:rowOff>
    </xdr:from>
    <xdr:to>
      <xdr:col>5</xdr:col>
      <xdr:colOff>38100</xdr:colOff>
      <xdr:row>59</xdr:row>
      <xdr:rowOff>9525</xdr:rowOff>
    </xdr:to>
    <xdr:pic>
      <xdr:nvPicPr>
        <xdr:cNvPr id="75" name="ScrollBar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989647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38100</xdr:colOff>
      <xdr:row>60</xdr:row>
      <xdr:rowOff>0</xdr:rowOff>
    </xdr:to>
    <xdr:pic>
      <xdr:nvPicPr>
        <xdr:cNvPr id="76" name="ScrollBar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1004887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9525</xdr:rowOff>
    </xdr:from>
    <xdr:to>
      <xdr:col>5</xdr:col>
      <xdr:colOff>38100</xdr:colOff>
      <xdr:row>61</xdr:row>
      <xdr:rowOff>9525</xdr:rowOff>
    </xdr:to>
    <xdr:pic>
      <xdr:nvPicPr>
        <xdr:cNvPr id="77" name="ScrollBar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00600" y="102203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5</xdr:col>
      <xdr:colOff>38100</xdr:colOff>
      <xdr:row>62</xdr:row>
      <xdr:rowOff>0</xdr:rowOff>
    </xdr:to>
    <xdr:pic>
      <xdr:nvPicPr>
        <xdr:cNvPr id="78" name="ScrollBar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00600" y="103727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38100</xdr:colOff>
      <xdr:row>63</xdr:row>
      <xdr:rowOff>0</xdr:rowOff>
    </xdr:to>
    <xdr:pic>
      <xdr:nvPicPr>
        <xdr:cNvPr id="79" name="ScrollBar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00600" y="1053465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9525</xdr:rowOff>
    </xdr:from>
    <xdr:to>
      <xdr:col>5</xdr:col>
      <xdr:colOff>38100</xdr:colOff>
      <xdr:row>64</xdr:row>
      <xdr:rowOff>9525</xdr:rowOff>
    </xdr:to>
    <xdr:pic>
      <xdr:nvPicPr>
        <xdr:cNvPr id="80" name="ScrollBar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107061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38100</xdr:colOff>
      <xdr:row>65</xdr:row>
      <xdr:rowOff>0</xdr:rowOff>
    </xdr:to>
    <xdr:pic>
      <xdr:nvPicPr>
        <xdr:cNvPr id="81" name="ScrollBar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10858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6</xdr:col>
      <xdr:colOff>133350</xdr:colOff>
      <xdr:row>68</xdr:row>
      <xdr:rowOff>66675</xdr:rowOff>
    </xdr:to>
    <xdr:graphicFrame>
      <xdr:nvGraphicFramePr>
        <xdr:cNvPr id="1" name="Chart 1"/>
        <xdr:cNvGraphicFramePr/>
      </xdr:nvGraphicFramePr>
      <xdr:xfrm>
        <a:off x="1104900" y="8448675"/>
        <a:ext cx="5638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76</xdr:row>
      <xdr:rowOff>95250</xdr:rowOff>
    </xdr:from>
    <xdr:to>
      <xdr:col>2</xdr:col>
      <xdr:colOff>552450</xdr:colOff>
      <xdr:row>76</xdr:row>
      <xdr:rowOff>95250</xdr:rowOff>
    </xdr:to>
    <xdr:sp>
      <xdr:nvSpPr>
        <xdr:cNvPr id="2" name="Line 3"/>
        <xdr:cNvSpPr>
          <a:spLocks/>
        </xdr:cNvSpPr>
      </xdr:nvSpPr>
      <xdr:spPr>
        <a:xfrm>
          <a:off x="4476750" y="13716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78</xdr:row>
      <xdr:rowOff>85725</xdr:rowOff>
    </xdr:from>
    <xdr:to>
      <xdr:col>3</xdr:col>
      <xdr:colOff>0</xdr:colOff>
      <xdr:row>78</xdr:row>
      <xdr:rowOff>85725</xdr:rowOff>
    </xdr:to>
    <xdr:sp>
      <xdr:nvSpPr>
        <xdr:cNvPr id="3" name="Line 4"/>
        <xdr:cNvSpPr>
          <a:spLocks/>
        </xdr:cNvSpPr>
      </xdr:nvSpPr>
      <xdr:spPr>
        <a:xfrm>
          <a:off x="4486275" y="13982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80</xdr:row>
      <xdr:rowOff>76200</xdr:rowOff>
    </xdr:from>
    <xdr:to>
      <xdr:col>3</xdr:col>
      <xdr:colOff>0</xdr:colOff>
      <xdr:row>80</xdr:row>
      <xdr:rowOff>76200</xdr:rowOff>
    </xdr:to>
    <xdr:sp>
      <xdr:nvSpPr>
        <xdr:cNvPr id="4" name="Line 5"/>
        <xdr:cNvSpPr>
          <a:spLocks/>
        </xdr:cNvSpPr>
      </xdr:nvSpPr>
      <xdr:spPr>
        <a:xfrm>
          <a:off x="4486275" y="14249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85725</xdr:rowOff>
    </xdr:from>
    <xdr:to>
      <xdr:col>2</xdr:col>
      <xdr:colOff>257175</xdr:colOff>
      <xdr:row>78</xdr:row>
      <xdr:rowOff>85725</xdr:rowOff>
    </xdr:to>
    <xdr:sp>
      <xdr:nvSpPr>
        <xdr:cNvPr id="5" name="Line 6"/>
        <xdr:cNvSpPr>
          <a:spLocks/>
        </xdr:cNvSpPr>
      </xdr:nvSpPr>
      <xdr:spPr>
        <a:xfrm>
          <a:off x="4210050" y="13982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76</xdr:row>
      <xdr:rowOff>95250</xdr:rowOff>
    </xdr:from>
    <xdr:to>
      <xdr:col>2</xdr:col>
      <xdr:colOff>266700</xdr:colOff>
      <xdr:row>80</xdr:row>
      <xdr:rowOff>76200</xdr:rowOff>
    </xdr:to>
    <xdr:sp>
      <xdr:nvSpPr>
        <xdr:cNvPr id="6" name="Line 7"/>
        <xdr:cNvSpPr>
          <a:spLocks/>
        </xdr:cNvSpPr>
      </xdr:nvSpPr>
      <xdr:spPr>
        <a:xfrm>
          <a:off x="4476750" y="13716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81</xdr:row>
      <xdr:rowOff>0</xdr:rowOff>
    </xdr:from>
    <xdr:to>
      <xdr:col>0</xdr:col>
      <xdr:colOff>895350</xdr:colOff>
      <xdr:row>83</xdr:row>
      <xdr:rowOff>95250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8575" y="14344650"/>
          <a:ext cx="866775" cy="4191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Keep
</a:t>
          </a:r>
          <a:r>
            <a:rPr lang="en-US" cap="none" sz="11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Competitive</a:t>
          </a:r>
        </a:p>
      </xdr:txBody>
    </xdr:sp>
    <xdr:clientData/>
  </xdr:twoCellAnchor>
  <xdr:twoCellAnchor>
    <xdr:from>
      <xdr:col>0</xdr:col>
      <xdr:colOff>962025</xdr:colOff>
      <xdr:row>78</xdr:row>
      <xdr:rowOff>85725</xdr:rowOff>
    </xdr:from>
    <xdr:to>
      <xdr:col>0</xdr:col>
      <xdr:colOff>962025</xdr:colOff>
      <xdr:row>87</xdr:row>
      <xdr:rowOff>47625</xdr:rowOff>
    </xdr:to>
    <xdr:sp>
      <xdr:nvSpPr>
        <xdr:cNvPr id="8" name="Line 9"/>
        <xdr:cNvSpPr>
          <a:spLocks/>
        </xdr:cNvSpPr>
      </xdr:nvSpPr>
      <xdr:spPr>
        <a:xfrm>
          <a:off x="962025" y="1398270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78</xdr:row>
      <xdr:rowOff>85725</xdr:rowOff>
    </xdr:from>
    <xdr:to>
      <xdr:col>1</xdr:col>
      <xdr:colOff>0</xdr:colOff>
      <xdr:row>78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62025" y="13982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87</xdr:row>
      <xdr:rowOff>47625</xdr:rowOff>
    </xdr:from>
    <xdr:to>
      <xdr:col>1</xdr:col>
      <xdr:colOff>0</xdr:colOff>
      <xdr:row>87</xdr:row>
      <xdr:rowOff>47625</xdr:rowOff>
    </xdr:to>
    <xdr:sp>
      <xdr:nvSpPr>
        <xdr:cNvPr id="10" name="Line 11"/>
        <xdr:cNvSpPr>
          <a:spLocks/>
        </xdr:cNvSpPr>
      </xdr:nvSpPr>
      <xdr:spPr>
        <a:xfrm>
          <a:off x="962025" y="15335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84</xdr:row>
      <xdr:rowOff>95250</xdr:rowOff>
    </xdr:from>
    <xdr:to>
      <xdr:col>2</xdr:col>
      <xdr:colOff>552450</xdr:colOff>
      <xdr:row>84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4476750" y="1493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86</xdr:row>
      <xdr:rowOff>85725</xdr:rowOff>
    </xdr:from>
    <xdr:to>
      <xdr:col>3</xdr:col>
      <xdr:colOff>0</xdr:colOff>
      <xdr:row>86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4486275" y="15201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88</xdr:row>
      <xdr:rowOff>76200</xdr:rowOff>
    </xdr:from>
    <xdr:to>
      <xdr:col>3</xdr:col>
      <xdr:colOff>0</xdr:colOff>
      <xdr:row>88</xdr:row>
      <xdr:rowOff>76200</xdr:rowOff>
    </xdr:to>
    <xdr:sp>
      <xdr:nvSpPr>
        <xdr:cNvPr id="13" name="Line 14"/>
        <xdr:cNvSpPr>
          <a:spLocks/>
        </xdr:cNvSpPr>
      </xdr:nvSpPr>
      <xdr:spPr>
        <a:xfrm>
          <a:off x="4486275" y="15468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47625</xdr:rowOff>
    </xdr:from>
    <xdr:to>
      <xdr:col>2</xdr:col>
      <xdr:colOff>257175</xdr:colOff>
      <xdr:row>87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4210050" y="15335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84</xdr:row>
      <xdr:rowOff>95250</xdr:rowOff>
    </xdr:from>
    <xdr:to>
      <xdr:col>2</xdr:col>
      <xdr:colOff>266700</xdr:colOff>
      <xdr:row>90</xdr:row>
      <xdr:rowOff>76200</xdr:rowOff>
    </xdr:to>
    <xdr:sp>
      <xdr:nvSpPr>
        <xdr:cNvPr id="15" name="Line 16"/>
        <xdr:cNvSpPr>
          <a:spLocks/>
        </xdr:cNvSpPr>
      </xdr:nvSpPr>
      <xdr:spPr>
        <a:xfrm>
          <a:off x="4476750" y="149352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90</xdr:row>
      <xdr:rowOff>76200</xdr:rowOff>
    </xdr:from>
    <xdr:to>
      <xdr:col>3</xdr:col>
      <xdr:colOff>0</xdr:colOff>
      <xdr:row>90</xdr:row>
      <xdr:rowOff>76200</xdr:rowOff>
    </xdr:to>
    <xdr:sp>
      <xdr:nvSpPr>
        <xdr:cNvPr id="16" name="Line 17"/>
        <xdr:cNvSpPr>
          <a:spLocks/>
        </xdr:cNvSpPr>
      </xdr:nvSpPr>
      <xdr:spPr>
        <a:xfrm>
          <a:off x="4486275" y="15744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82</xdr:row>
      <xdr:rowOff>76200</xdr:rowOff>
    </xdr:from>
    <xdr:to>
      <xdr:col>0</xdr:col>
      <xdr:colOff>962025</xdr:colOff>
      <xdr:row>82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895350" y="14582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37</xdr:row>
      <xdr:rowOff>9525</xdr:rowOff>
    </xdr:from>
    <xdr:to>
      <xdr:col>5</xdr:col>
      <xdr:colOff>9525</xdr:colOff>
      <xdr:row>38</xdr:row>
      <xdr:rowOff>19050</xdr:rowOff>
    </xdr:to>
    <xdr:pic>
      <xdr:nvPicPr>
        <xdr:cNvPr id="18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70560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9525</xdr:rowOff>
    </xdr:from>
    <xdr:to>
      <xdr:col>5</xdr:col>
      <xdr:colOff>9525</xdr:colOff>
      <xdr:row>39</xdr:row>
      <xdr:rowOff>19050</xdr:rowOff>
    </xdr:to>
    <xdr:pic>
      <xdr:nvPicPr>
        <xdr:cNvPr id="19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686752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9525</xdr:rowOff>
    </xdr:from>
    <xdr:to>
      <xdr:col>5</xdr:col>
      <xdr:colOff>9525</xdr:colOff>
      <xdr:row>40</xdr:row>
      <xdr:rowOff>9525</xdr:rowOff>
    </xdr:to>
    <xdr:pic>
      <xdr:nvPicPr>
        <xdr:cNvPr id="20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70294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9525</xdr:rowOff>
    </xdr:from>
    <xdr:to>
      <xdr:col>5</xdr:col>
      <xdr:colOff>9525</xdr:colOff>
      <xdr:row>41</xdr:row>
      <xdr:rowOff>9525</xdr:rowOff>
    </xdr:to>
    <xdr:pic>
      <xdr:nvPicPr>
        <xdr:cNvPr id="21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71913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19050</xdr:rowOff>
    </xdr:from>
    <xdr:to>
      <xdr:col>5</xdr:col>
      <xdr:colOff>9525</xdr:colOff>
      <xdr:row>42</xdr:row>
      <xdr:rowOff>19050</xdr:rowOff>
    </xdr:to>
    <xdr:pic>
      <xdr:nvPicPr>
        <xdr:cNvPr id="22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73628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9525</xdr:rowOff>
    </xdr:from>
    <xdr:to>
      <xdr:col>5</xdr:col>
      <xdr:colOff>9525</xdr:colOff>
      <xdr:row>43</xdr:row>
      <xdr:rowOff>9525</xdr:rowOff>
    </xdr:to>
    <xdr:pic>
      <xdr:nvPicPr>
        <xdr:cNvPr id="23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43525" y="75152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5</xdr:col>
      <xdr:colOff>9525</xdr:colOff>
      <xdr:row>44</xdr:row>
      <xdr:rowOff>9525</xdr:rowOff>
    </xdr:to>
    <xdr:pic>
      <xdr:nvPicPr>
        <xdr:cNvPr id="24" name="ScrollBar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43525" y="76771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45</xdr:row>
      <xdr:rowOff>19050</xdr:rowOff>
    </xdr:from>
    <xdr:to>
      <xdr:col>5</xdr:col>
      <xdr:colOff>323850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2200275" y="7924800"/>
        <a:ext cx="40862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76</xdr:row>
      <xdr:rowOff>95250</xdr:rowOff>
    </xdr:from>
    <xdr:to>
      <xdr:col>2</xdr:col>
      <xdr:colOff>552450</xdr:colOff>
      <xdr:row>76</xdr:row>
      <xdr:rowOff>95250</xdr:rowOff>
    </xdr:to>
    <xdr:sp>
      <xdr:nvSpPr>
        <xdr:cNvPr id="2" name="Line 3"/>
        <xdr:cNvSpPr>
          <a:spLocks/>
        </xdr:cNvSpPr>
      </xdr:nvSpPr>
      <xdr:spPr>
        <a:xfrm>
          <a:off x="4476750" y="13496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78</xdr:row>
      <xdr:rowOff>85725</xdr:rowOff>
    </xdr:from>
    <xdr:to>
      <xdr:col>3</xdr:col>
      <xdr:colOff>0</xdr:colOff>
      <xdr:row>78</xdr:row>
      <xdr:rowOff>85725</xdr:rowOff>
    </xdr:to>
    <xdr:sp>
      <xdr:nvSpPr>
        <xdr:cNvPr id="3" name="Line 4"/>
        <xdr:cNvSpPr>
          <a:spLocks/>
        </xdr:cNvSpPr>
      </xdr:nvSpPr>
      <xdr:spPr>
        <a:xfrm>
          <a:off x="4486275" y="13763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80</xdr:row>
      <xdr:rowOff>76200</xdr:rowOff>
    </xdr:from>
    <xdr:to>
      <xdr:col>3</xdr:col>
      <xdr:colOff>0</xdr:colOff>
      <xdr:row>80</xdr:row>
      <xdr:rowOff>76200</xdr:rowOff>
    </xdr:to>
    <xdr:sp>
      <xdr:nvSpPr>
        <xdr:cNvPr id="4" name="Line 5"/>
        <xdr:cNvSpPr>
          <a:spLocks/>
        </xdr:cNvSpPr>
      </xdr:nvSpPr>
      <xdr:spPr>
        <a:xfrm>
          <a:off x="4486275" y="14030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85725</xdr:rowOff>
    </xdr:from>
    <xdr:to>
      <xdr:col>2</xdr:col>
      <xdr:colOff>257175</xdr:colOff>
      <xdr:row>78</xdr:row>
      <xdr:rowOff>85725</xdr:rowOff>
    </xdr:to>
    <xdr:sp>
      <xdr:nvSpPr>
        <xdr:cNvPr id="5" name="Line 6"/>
        <xdr:cNvSpPr>
          <a:spLocks/>
        </xdr:cNvSpPr>
      </xdr:nvSpPr>
      <xdr:spPr>
        <a:xfrm>
          <a:off x="4210050" y="1376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76</xdr:row>
      <xdr:rowOff>95250</xdr:rowOff>
    </xdr:from>
    <xdr:to>
      <xdr:col>2</xdr:col>
      <xdr:colOff>266700</xdr:colOff>
      <xdr:row>80</xdr:row>
      <xdr:rowOff>76200</xdr:rowOff>
    </xdr:to>
    <xdr:sp>
      <xdr:nvSpPr>
        <xdr:cNvPr id="6" name="Line 7"/>
        <xdr:cNvSpPr>
          <a:spLocks/>
        </xdr:cNvSpPr>
      </xdr:nvSpPr>
      <xdr:spPr>
        <a:xfrm>
          <a:off x="4476750" y="13496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81</xdr:row>
      <xdr:rowOff>0</xdr:rowOff>
    </xdr:from>
    <xdr:to>
      <xdr:col>0</xdr:col>
      <xdr:colOff>895350</xdr:colOff>
      <xdr:row>83</xdr:row>
      <xdr:rowOff>95250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8575" y="14125575"/>
          <a:ext cx="866775" cy="4191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Keep
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Competitive</a:t>
          </a:r>
        </a:p>
      </xdr:txBody>
    </xdr:sp>
    <xdr:clientData/>
  </xdr:twoCellAnchor>
  <xdr:twoCellAnchor>
    <xdr:from>
      <xdr:col>0</xdr:col>
      <xdr:colOff>962025</xdr:colOff>
      <xdr:row>78</xdr:row>
      <xdr:rowOff>85725</xdr:rowOff>
    </xdr:from>
    <xdr:to>
      <xdr:col>0</xdr:col>
      <xdr:colOff>962025</xdr:colOff>
      <xdr:row>87</xdr:row>
      <xdr:rowOff>47625</xdr:rowOff>
    </xdr:to>
    <xdr:sp>
      <xdr:nvSpPr>
        <xdr:cNvPr id="8" name="Line 9"/>
        <xdr:cNvSpPr>
          <a:spLocks/>
        </xdr:cNvSpPr>
      </xdr:nvSpPr>
      <xdr:spPr>
        <a:xfrm>
          <a:off x="962025" y="137636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78</xdr:row>
      <xdr:rowOff>85725</xdr:rowOff>
    </xdr:from>
    <xdr:to>
      <xdr:col>1</xdr:col>
      <xdr:colOff>0</xdr:colOff>
      <xdr:row>78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62025" y="1376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87</xdr:row>
      <xdr:rowOff>47625</xdr:rowOff>
    </xdr:from>
    <xdr:to>
      <xdr:col>1</xdr:col>
      <xdr:colOff>0</xdr:colOff>
      <xdr:row>87</xdr:row>
      <xdr:rowOff>47625</xdr:rowOff>
    </xdr:to>
    <xdr:sp>
      <xdr:nvSpPr>
        <xdr:cNvPr id="10" name="Line 11"/>
        <xdr:cNvSpPr>
          <a:spLocks/>
        </xdr:cNvSpPr>
      </xdr:nvSpPr>
      <xdr:spPr>
        <a:xfrm>
          <a:off x="962025" y="15116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84</xdr:row>
      <xdr:rowOff>95250</xdr:rowOff>
    </xdr:from>
    <xdr:to>
      <xdr:col>2</xdr:col>
      <xdr:colOff>552450</xdr:colOff>
      <xdr:row>84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4476750" y="147161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86</xdr:row>
      <xdr:rowOff>85725</xdr:rowOff>
    </xdr:from>
    <xdr:to>
      <xdr:col>3</xdr:col>
      <xdr:colOff>0</xdr:colOff>
      <xdr:row>86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4486275" y="1498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88</xdr:row>
      <xdr:rowOff>76200</xdr:rowOff>
    </xdr:from>
    <xdr:to>
      <xdr:col>3</xdr:col>
      <xdr:colOff>0</xdr:colOff>
      <xdr:row>88</xdr:row>
      <xdr:rowOff>76200</xdr:rowOff>
    </xdr:to>
    <xdr:sp>
      <xdr:nvSpPr>
        <xdr:cNvPr id="13" name="Line 14"/>
        <xdr:cNvSpPr>
          <a:spLocks/>
        </xdr:cNvSpPr>
      </xdr:nvSpPr>
      <xdr:spPr>
        <a:xfrm>
          <a:off x="4486275" y="15249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47625</xdr:rowOff>
    </xdr:from>
    <xdr:to>
      <xdr:col>2</xdr:col>
      <xdr:colOff>257175</xdr:colOff>
      <xdr:row>87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4210050" y="15116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84</xdr:row>
      <xdr:rowOff>95250</xdr:rowOff>
    </xdr:from>
    <xdr:to>
      <xdr:col>2</xdr:col>
      <xdr:colOff>266700</xdr:colOff>
      <xdr:row>90</xdr:row>
      <xdr:rowOff>76200</xdr:rowOff>
    </xdr:to>
    <xdr:sp>
      <xdr:nvSpPr>
        <xdr:cNvPr id="15" name="Line 16"/>
        <xdr:cNvSpPr>
          <a:spLocks/>
        </xdr:cNvSpPr>
      </xdr:nvSpPr>
      <xdr:spPr>
        <a:xfrm>
          <a:off x="4476750" y="14716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90</xdr:row>
      <xdr:rowOff>76200</xdr:rowOff>
    </xdr:from>
    <xdr:to>
      <xdr:col>3</xdr:col>
      <xdr:colOff>0</xdr:colOff>
      <xdr:row>90</xdr:row>
      <xdr:rowOff>76200</xdr:rowOff>
    </xdr:to>
    <xdr:sp>
      <xdr:nvSpPr>
        <xdr:cNvPr id="16" name="Line 17"/>
        <xdr:cNvSpPr>
          <a:spLocks/>
        </xdr:cNvSpPr>
      </xdr:nvSpPr>
      <xdr:spPr>
        <a:xfrm>
          <a:off x="4486275" y="15525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82</xdr:row>
      <xdr:rowOff>76200</xdr:rowOff>
    </xdr:from>
    <xdr:to>
      <xdr:col>0</xdr:col>
      <xdr:colOff>962025</xdr:colOff>
      <xdr:row>82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895350" y="14363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37</xdr:row>
      <xdr:rowOff>9525</xdr:rowOff>
    </xdr:from>
    <xdr:to>
      <xdr:col>5</xdr:col>
      <xdr:colOff>9525</xdr:colOff>
      <xdr:row>38</xdr:row>
      <xdr:rowOff>19050</xdr:rowOff>
    </xdr:to>
    <xdr:pic>
      <xdr:nvPicPr>
        <xdr:cNvPr id="18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48652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9525</xdr:rowOff>
    </xdr:from>
    <xdr:to>
      <xdr:col>5</xdr:col>
      <xdr:colOff>9525</xdr:colOff>
      <xdr:row>39</xdr:row>
      <xdr:rowOff>19050</xdr:rowOff>
    </xdr:to>
    <xdr:pic>
      <xdr:nvPicPr>
        <xdr:cNvPr id="19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664845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9525</xdr:rowOff>
    </xdr:from>
    <xdr:to>
      <xdr:col>5</xdr:col>
      <xdr:colOff>9525</xdr:colOff>
      <xdr:row>40</xdr:row>
      <xdr:rowOff>9525</xdr:rowOff>
    </xdr:to>
    <xdr:pic>
      <xdr:nvPicPr>
        <xdr:cNvPr id="20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68103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9525</xdr:rowOff>
    </xdr:from>
    <xdr:to>
      <xdr:col>5</xdr:col>
      <xdr:colOff>9525</xdr:colOff>
      <xdr:row>41</xdr:row>
      <xdr:rowOff>9525</xdr:rowOff>
    </xdr:to>
    <xdr:pic>
      <xdr:nvPicPr>
        <xdr:cNvPr id="21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9723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19050</xdr:rowOff>
    </xdr:from>
    <xdr:to>
      <xdr:col>5</xdr:col>
      <xdr:colOff>9525</xdr:colOff>
      <xdr:row>42</xdr:row>
      <xdr:rowOff>19050</xdr:rowOff>
    </xdr:to>
    <xdr:pic>
      <xdr:nvPicPr>
        <xdr:cNvPr id="22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71437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9525</xdr:rowOff>
    </xdr:from>
    <xdr:to>
      <xdr:col>5</xdr:col>
      <xdr:colOff>9525</xdr:colOff>
      <xdr:row>43</xdr:row>
      <xdr:rowOff>9525</xdr:rowOff>
    </xdr:to>
    <xdr:pic>
      <xdr:nvPicPr>
        <xdr:cNvPr id="23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43525" y="72961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5</xdr:col>
      <xdr:colOff>9525</xdr:colOff>
      <xdr:row>44</xdr:row>
      <xdr:rowOff>9525</xdr:rowOff>
    </xdr:to>
    <xdr:pic>
      <xdr:nvPicPr>
        <xdr:cNvPr id="24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74580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7</xdr:col>
      <xdr:colOff>19050</xdr:colOff>
      <xdr:row>79</xdr:row>
      <xdr:rowOff>66675</xdr:rowOff>
    </xdr:to>
    <xdr:graphicFrame>
      <xdr:nvGraphicFramePr>
        <xdr:cNvPr id="1" name="Chart 1"/>
        <xdr:cNvGraphicFramePr/>
      </xdr:nvGraphicFramePr>
      <xdr:xfrm>
        <a:off x="1304925" y="10001250"/>
        <a:ext cx="5467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87</xdr:row>
      <xdr:rowOff>114300</xdr:rowOff>
    </xdr:from>
    <xdr:to>
      <xdr:col>2</xdr:col>
      <xdr:colOff>600075</xdr:colOff>
      <xdr:row>125</xdr:row>
      <xdr:rowOff>76200</xdr:rowOff>
    </xdr:to>
    <xdr:grpSp>
      <xdr:nvGrpSpPr>
        <xdr:cNvPr id="2" name="Group 3"/>
        <xdr:cNvGrpSpPr>
          <a:grpSpLocks/>
        </xdr:cNvGrpSpPr>
      </xdr:nvGrpSpPr>
      <xdr:grpSpPr>
        <a:xfrm>
          <a:off x="57150" y="15354300"/>
          <a:ext cx="4248150" cy="5600700"/>
          <a:chOff x="6" y="1521"/>
          <a:chExt cx="446" cy="571"/>
        </a:xfrm>
        <a:solidFill>
          <a:srgbClr val="FFFFFF"/>
        </a:solidFill>
      </xdr:grpSpPr>
      <xdr:grpSp>
        <xdr:nvGrpSpPr>
          <xdr:cNvPr id="3" name="Group 4"/>
          <xdr:cNvGrpSpPr>
            <a:grpSpLocks/>
          </xdr:cNvGrpSpPr>
        </xdr:nvGrpSpPr>
        <xdr:grpSpPr>
          <a:xfrm>
            <a:off x="389" y="1521"/>
            <a:ext cx="63" cy="142"/>
            <a:chOff x="377" y="1755"/>
            <a:chExt cx="63" cy="142"/>
          </a:xfrm>
          <a:solidFill>
            <a:srgbClr val="FFFFFF"/>
          </a:solidFill>
        </xdr:grpSpPr>
        <xdr:sp>
          <xdr:nvSpPr>
            <xdr:cNvPr id="4" name="Line 5"/>
            <xdr:cNvSpPr>
              <a:spLocks/>
            </xdr:cNvSpPr>
          </xdr:nvSpPr>
          <xdr:spPr>
            <a:xfrm>
              <a:off x="406" y="1755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6"/>
            <xdr:cNvSpPr>
              <a:spLocks/>
            </xdr:cNvSpPr>
          </xdr:nvSpPr>
          <xdr:spPr>
            <a:xfrm>
              <a:off x="406" y="1755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7"/>
            <xdr:cNvSpPr>
              <a:spLocks/>
            </xdr:cNvSpPr>
          </xdr:nvSpPr>
          <xdr:spPr>
            <a:xfrm>
              <a:off x="406" y="178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406" y="1810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407" y="183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0"/>
            <xdr:cNvSpPr>
              <a:spLocks/>
            </xdr:cNvSpPr>
          </xdr:nvSpPr>
          <xdr:spPr>
            <a:xfrm>
              <a:off x="407" y="186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>
              <a:off x="406" y="1897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2"/>
            <xdr:cNvSpPr>
              <a:spLocks/>
            </xdr:cNvSpPr>
          </xdr:nvSpPr>
          <xdr:spPr>
            <a:xfrm>
              <a:off x="377" y="1825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3"/>
          <xdr:cNvGrpSpPr>
            <a:grpSpLocks/>
          </xdr:cNvGrpSpPr>
        </xdr:nvGrpSpPr>
        <xdr:grpSpPr>
          <a:xfrm>
            <a:off x="6" y="1591"/>
            <a:ext cx="131" cy="429"/>
            <a:chOff x="6" y="1591"/>
            <a:chExt cx="131" cy="429"/>
          </a:xfrm>
          <a:solidFill>
            <a:srgbClr val="FFFFFF"/>
          </a:solidFill>
        </xdr:grpSpPr>
        <xdr:sp>
          <xdr:nvSpPr>
            <xdr:cNvPr id="13" name="Line 14"/>
            <xdr:cNvSpPr>
              <a:spLocks/>
            </xdr:cNvSpPr>
          </xdr:nvSpPr>
          <xdr:spPr>
            <a:xfrm>
              <a:off x="109" y="1591"/>
              <a:ext cx="0" cy="4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5"/>
            <xdr:cNvSpPr>
              <a:spLocks/>
            </xdr:cNvSpPr>
          </xdr:nvSpPr>
          <xdr:spPr>
            <a:xfrm>
              <a:off x="110" y="1591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>
              <a:off x="110" y="20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7"/>
            <xdr:cNvSpPr>
              <a:spLocks/>
            </xdr:cNvSpPr>
          </xdr:nvSpPr>
          <xdr:spPr>
            <a:xfrm>
              <a:off x="97" y="1805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Text Box 18"/>
            <xdr:cNvSpPr txBox="1">
              <a:spLocks noChangeArrowheads="1"/>
            </xdr:cNvSpPr>
          </xdr:nvSpPr>
          <xdr:spPr>
            <a:xfrm>
              <a:off x="6" y="1782"/>
              <a:ext cx="90" cy="47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993300"/>
                  </a:solidFill>
                  <a:latin typeface="Arial"/>
                  <a:ea typeface="Arial"/>
                  <a:cs typeface="Arial"/>
                </a:rPr>
                <a:t>Keep
</a:t>
              </a:r>
              <a:r>
                <a:rPr lang="en-US" cap="none" sz="1100" b="1" i="0" u="none" baseline="0">
                  <a:solidFill>
                    <a:srgbClr val="993300"/>
                  </a:solidFill>
                  <a:latin typeface="Arial"/>
                  <a:ea typeface="Arial"/>
                  <a:cs typeface="Arial"/>
                </a:rPr>
                <a:t>Competitive</a:t>
              </a:r>
            </a:p>
          </xdr:txBody>
        </xdr:sp>
      </xdr:grpSp>
      <xdr:grpSp>
        <xdr:nvGrpSpPr>
          <xdr:cNvPr id="18" name="Group 19"/>
          <xdr:cNvGrpSpPr>
            <a:grpSpLocks/>
          </xdr:cNvGrpSpPr>
        </xdr:nvGrpSpPr>
        <xdr:grpSpPr>
          <a:xfrm>
            <a:off x="389" y="1735"/>
            <a:ext cx="63" cy="142"/>
            <a:chOff x="377" y="1755"/>
            <a:chExt cx="63" cy="142"/>
          </a:xfrm>
          <a:solidFill>
            <a:srgbClr val="FFFFFF"/>
          </a:solidFill>
        </xdr:grpSpPr>
        <xdr:sp>
          <xdr:nvSpPr>
            <xdr:cNvPr id="19" name="Line 20"/>
            <xdr:cNvSpPr>
              <a:spLocks/>
            </xdr:cNvSpPr>
          </xdr:nvSpPr>
          <xdr:spPr>
            <a:xfrm>
              <a:off x="406" y="1755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1"/>
            <xdr:cNvSpPr>
              <a:spLocks/>
            </xdr:cNvSpPr>
          </xdr:nvSpPr>
          <xdr:spPr>
            <a:xfrm>
              <a:off x="406" y="1755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2"/>
            <xdr:cNvSpPr>
              <a:spLocks/>
            </xdr:cNvSpPr>
          </xdr:nvSpPr>
          <xdr:spPr>
            <a:xfrm>
              <a:off x="406" y="178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3"/>
            <xdr:cNvSpPr>
              <a:spLocks/>
            </xdr:cNvSpPr>
          </xdr:nvSpPr>
          <xdr:spPr>
            <a:xfrm>
              <a:off x="406" y="1810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4"/>
            <xdr:cNvSpPr>
              <a:spLocks/>
            </xdr:cNvSpPr>
          </xdr:nvSpPr>
          <xdr:spPr>
            <a:xfrm>
              <a:off x="407" y="183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5"/>
            <xdr:cNvSpPr>
              <a:spLocks/>
            </xdr:cNvSpPr>
          </xdr:nvSpPr>
          <xdr:spPr>
            <a:xfrm>
              <a:off x="407" y="186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6"/>
            <xdr:cNvSpPr>
              <a:spLocks/>
            </xdr:cNvSpPr>
          </xdr:nvSpPr>
          <xdr:spPr>
            <a:xfrm>
              <a:off x="406" y="1897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7"/>
            <xdr:cNvSpPr>
              <a:spLocks/>
            </xdr:cNvSpPr>
          </xdr:nvSpPr>
          <xdr:spPr>
            <a:xfrm>
              <a:off x="377" y="1825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" name="Group 28"/>
          <xdr:cNvGrpSpPr>
            <a:grpSpLocks/>
          </xdr:cNvGrpSpPr>
        </xdr:nvGrpSpPr>
        <xdr:grpSpPr>
          <a:xfrm>
            <a:off x="389" y="1950"/>
            <a:ext cx="63" cy="142"/>
            <a:chOff x="377" y="1755"/>
            <a:chExt cx="63" cy="142"/>
          </a:xfrm>
          <a:solidFill>
            <a:srgbClr val="FFFFFF"/>
          </a:solidFill>
        </xdr:grpSpPr>
        <xdr:sp>
          <xdr:nvSpPr>
            <xdr:cNvPr id="28" name="Line 29"/>
            <xdr:cNvSpPr>
              <a:spLocks/>
            </xdr:cNvSpPr>
          </xdr:nvSpPr>
          <xdr:spPr>
            <a:xfrm>
              <a:off x="406" y="1755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0"/>
            <xdr:cNvSpPr>
              <a:spLocks/>
            </xdr:cNvSpPr>
          </xdr:nvSpPr>
          <xdr:spPr>
            <a:xfrm>
              <a:off x="406" y="1755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1"/>
            <xdr:cNvSpPr>
              <a:spLocks/>
            </xdr:cNvSpPr>
          </xdr:nvSpPr>
          <xdr:spPr>
            <a:xfrm>
              <a:off x="406" y="178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2"/>
            <xdr:cNvSpPr>
              <a:spLocks/>
            </xdr:cNvSpPr>
          </xdr:nvSpPr>
          <xdr:spPr>
            <a:xfrm>
              <a:off x="406" y="1810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3"/>
            <xdr:cNvSpPr>
              <a:spLocks/>
            </xdr:cNvSpPr>
          </xdr:nvSpPr>
          <xdr:spPr>
            <a:xfrm>
              <a:off x="407" y="183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4"/>
            <xdr:cNvSpPr>
              <a:spLocks/>
            </xdr:cNvSpPr>
          </xdr:nvSpPr>
          <xdr:spPr>
            <a:xfrm>
              <a:off x="407" y="1868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5"/>
            <xdr:cNvSpPr>
              <a:spLocks/>
            </xdr:cNvSpPr>
          </xdr:nvSpPr>
          <xdr:spPr>
            <a:xfrm>
              <a:off x="406" y="1897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6"/>
            <xdr:cNvSpPr>
              <a:spLocks/>
            </xdr:cNvSpPr>
          </xdr:nvSpPr>
          <xdr:spPr>
            <a:xfrm>
              <a:off x="377" y="1825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3</xdr:col>
      <xdr:colOff>600075</xdr:colOff>
      <xdr:row>37</xdr:row>
      <xdr:rowOff>9525</xdr:rowOff>
    </xdr:from>
    <xdr:to>
      <xdr:col>5</xdr:col>
      <xdr:colOff>19050</xdr:colOff>
      <xdr:row>38</xdr:row>
      <xdr:rowOff>19050</xdr:rowOff>
    </xdr:to>
    <xdr:pic>
      <xdr:nvPicPr>
        <xdr:cNvPr id="36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64770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38</xdr:row>
      <xdr:rowOff>9525</xdr:rowOff>
    </xdr:from>
    <xdr:to>
      <xdr:col>5</xdr:col>
      <xdr:colOff>19050</xdr:colOff>
      <xdr:row>39</xdr:row>
      <xdr:rowOff>9525</xdr:rowOff>
    </xdr:to>
    <xdr:pic>
      <xdr:nvPicPr>
        <xdr:cNvPr id="37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6638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39</xdr:row>
      <xdr:rowOff>9525</xdr:rowOff>
    </xdr:from>
    <xdr:to>
      <xdr:col>5</xdr:col>
      <xdr:colOff>19050</xdr:colOff>
      <xdr:row>40</xdr:row>
      <xdr:rowOff>9525</xdr:rowOff>
    </xdr:to>
    <xdr:pic>
      <xdr:nvPicPr>
        <xdr:cNvPr id="38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6800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40</xdr:row>
      <xdr:rowOff>9525</xdr:rowOff>
    </xdr:from>
    <xdr:to>
      <xdr:col>5</xdr:col>
      <xdr:colOff>19050</xdr:colOff>
      <xdr:row>41</xdr:row>
      <xdr:rowOff>9525</xdr:rowOff>
    </xdr:to>
    <xdr:pic>
      <xdr:nvPicPr>
        <xdr:cNvPr id="39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6962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41</xdr:row>
      <xdr:rowOff>19050</xdr:rowOff>
    </xdr:from>
    <xdr:to>
      <xdr:col>5</xdr:col>
      <xdr:colOff>19050</xdr:colOff>
      <xdr:row>42</xdr:row>
      <xdr:rowOff>19050</xdr:rowOff>
    </xdr:to>
    <xdr:pic>
      <xdr:nvPicPr>
        <xdr:cNvPr id="40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7134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42</xdr:row>
      <xdr:rowOff>9525</xdr:rowOff>
    </xdr:from>
    <xdr:to>
      <xdr:col>5</xdr:col>
      <xdr:colOff>19050</xdr:colOff>
      <xdr:row>43</xdr:row>
      <xdr:rowOff>9525</xdr:rowOff>
    </xdr:to>
    <xdr:pic>
      <xdr:nvPicPr>
        <xdr:cNvPr id="41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7286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43</xdr:row>
      <xdr:rowOff>9525</xdr:rowOff>
    </xdr:from>
    <xdr:to>
      <xdr:col>5</xdr:col>
      <xdr:colOff>19050</xdr:colOff>
      <xdr:row>44</xdr:row>
      <xdr:rowOff>9525</xdr:rowOff>
    </xdr:to>
    <xdr:pic>
      <xdr:nvPicPr>
        <xdr:cNvPr id="42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7448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44</xdr:row>
      <xdr:rowOff>0</xdr:rowOff>
    </xdr:from>
    <xdr:to>
      <xdr:col>5</xdr:col>
      <xdr:colOff>19050</xdr:colOff>
      <xdr:row>45</xdr:row>
      <xdr:rowOff>0</xdr:rowOff>
    </xdr:to>
    <xdr:pic>
      <xdr:nvPicPr>
        <xdr:cNvPr id="43" name="ScrollBar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7600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45</xdr:row>
      <xdr:rowOff>0</xdr:rowOff>
    </xdr:from>
    <xdr:to>
      <xdr:col>5</xdr:col>
      <xdr:colOff>19050</xdr:colOff>
      <xdr:row>46</xdr:row>
      <xdr:rowOff>0</xdr:rowOff>
    </xdr:to>
    <xdr:pic>
      <xdr:nvPicPr>
        <xdr:cNvPr id="44" name="ScrollBar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14900" y="77628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46</xdr:row>
      <xdr:rowOff>0</xdr:rowOff>
    </xdr:from>
    <xdr:to>
      <xdr:col>5</xdr:col>
      <xdr:colOff>19050</xdr:colOff>
      <xdr:row>47</xdr:row>
      <xdr:rowOff>0</xdr:rowOff>
    </xdr:to>
    <xdr:pic>
      <xdr:nvPicPr>
        <xdr:cNvPr id="45" name="ScrollBar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79248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47</xdr:row>
      <xdr:rowOff>0</xdr:rowOff>
    </xdr:from>
    <xdr:to>
      <xdr:col>5</xdr:col>
      <xdr:colOff>19050</xdr:colOff>
      <xdr:row>48</xdr:row>
      <xdr:rowOff>0</xdr:rowOff>
    </xdr:to>
    <xdr:pic>
      <xdr:nvPicPr>
        <xdr:cNvPr id="46" name="ScrollBar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8086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48</xdr:row>
      <xdr:rowOff>9525</xdr:rowOff>
    </xdr:from>
    <xdr:to>
      <xdr:col>5</xdr:col>
      <xdr:colOff>19050</xdr:colOff>
      <xdr:row>49</xdr:row>
      <xdr:rowOff>9525</xdr:rowOff>
    </xdr:to>
    <xdr:pic>
      <xdr:nvPicPr>
        <xdr:cNvPr id="47" name="ScrollBar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82581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49</xdr:row>
      <xdr:rowOff>0</xdr:rowOff>
    </xdr:from>
    <xdr:to>
      <xdr:col>5</xdr:col>
      <xdr:colOff>19050</xdr:colOff>
      <xdr:row>50</xdr:row>
      <xdr:rowOff>0</xdr:rowOff>
    </xdr:to>
    <xdr:pic>
      <xdr:nvPicPr>
        <xdr:cNvPr id="48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14900" y="84105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50</xdr:row>
      <xdr:rowOff>0</xdr:rowOff>
    </xdr:from>
    <xdr:to>
      <xdr:col>5</xdr:col>
      <xdr:colOff>19050</xdr:colOff>
      <xdr:row>51</xdr:row>
      <xdr:rowOff>0</xdr:rowOff>
    </xdr:to>
    <xdr:pic>
      <xdr:nvPicPr>
        <xdr:cNvPr id="49" name="ScrollBar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8572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51</xdr:row>
      <xdr:rowOff>9525</xdr:rowOff>
    </xdr:from>
    <xdr:to>
      <xdr:col>5</xdr:col>
      <xdr:colOff>19050</xdr:colOff>
      <xdr:row>52</xdr:row>
      <xdr:rowOff>9525</xdr:rowOff>
    </xdr:to>
    <xdr:pic>
      <xdr:nvPicPr>
        <xdr:cNvPr id="50" name="ScrollBar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14900" y="8743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52</xdr:row>
      <xdr:rowOff>19050</xdr:rowOff>
    </xdr:from>
    <xdr:to>
      <xdr:col>5</xdr:col>
      <xdr:colOff>19050</xdr:colOff>
      <xdr:row>53</xdr:row>
      <xdr:rowOff>19050</xdr:rowOff>
    </xdr:to>
    <xdr:pic>
      <xdr:nvPicPr>
        <xdr:cNvPr id="51" name="ScrollBar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8915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53</xdr:row>
      <xdr:rowOff>9525</xdr:rowOff>
    </xdr:from>
    <xdr:to>
      <xdr:col>5</xdr:col>
      <xdr:colOff>19050</xdr:colOff>
      <xdr:row>54</xdr:row>
      <xdr:rowOff>9525</xdr:rowOff>
    </xdr:to>
    <xdr:pic>
      <xdr:nvPicPr>
        <xdr:cNvPr id="52" name="ScrollBar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14900" y="90678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54</xdr:row>
      <xdr:rowOff>9525</xdr:rowOff>
    </xdr:from>
    <xdr:to>
      <xdr:col>5</xdr:col>
      <xdr:colOff>19050</xdr:colOff>
      <xdr:row>55</xdr:row>
      <xdr:rowOff>9525</xdr:rowOff>
    </xdr:to>
    <xdr:pic>
      <xdr:nvPicPr>
        <xdr:cNvPr id="53" name="ScrollBar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9229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56</xdr:row>
      <xdr:rowOff>47625</xdr:rowOff>
    </xdr:from>
    <xdr:to>
      <xdr:col>7</xdr:col>
      <xdr:colOff>276225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1314450" y="9877425"/>
        <a:ext cx="5467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97</xdr:row>
      <xdr:rowOff>0</xdr:rowOff>
    </xdr:from>
    <xdr:to>
      <xdr:col>2</xdr:col>
      <xdr:colOff>285750</xdr:colOff>
      <xdr:row>97</xdr:row>
      <xdr:rowOff>0</xdr:rowOff>
    </xdr:to>
    <xdr:sp>
      <xdr:nvSpPr>
        <xdr:cNvPr id="2" name="Line 3"/>
        <xdr:cNvSpPr>
          <a:spLocks/>
        </xdr:cNvSpPr>
      </xdr:nvSpPr>
      <xdr:spPr>
        <a:xfrm>
          <a:off x="3743325" y="1721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125</xdr:row>
      <xdr:rowOff>0</xdr:rowOff>
    </xdr:from>
    <xdr:to>
      <xdr:col>0</xdr:col>
      <xdr:colOff>1295400</xdr:colOff>
      <xdr:row>125</xdr:row>
      <xdr:rowOff>0</xdr:rowOff>
    </xdr:to>
    <xdr:sp>
      <xdr:nvSpPr>
        <xdr:cNvPr id="3" name="Line 4"/>
        <xdr:cNvSpPr>
          <a:spLocks/>
        </xdr:cNvSpPr>
      </xdr:nvSpPr>
      <xdr:spPr>
        <a:xfrm>
          <a:off x="1028700" y="21574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85</xdr:row>
      <xdr:rowOff>95250</xdr:rowOff>
    </xdr:from>
    <xdr:to>
      <xdr:col>2</xdr:col>
      <xdr:colOff>600075</xdr:colOff>
      <xdr:row>123</xdr:row>
      <xdr:rowOff>95250</xdr:rowOff>
    </xdr:to>
    <xdr:grpSp>
      <xdr:nvGrpSpPr>
        <xdr:cNvPr id="4" name="Group 5"/>
        <xdr:cNvGrpSpPr>
          <a:grpSpLocks/>
        </xdr:cNvGrpSpPr>
      </xdr:nvGrpSpPr>
      <xdr:grpSpPr>
        <a:xfrm>
          <a:off x="142875" y="15259050"/>
          <a:ext cx="3914775" cy="6076950"/>
          <a:chOff x="15" y="1493"/>
          <a:chExt cx="411" cy="587"/>
        </a:xfrm>
        <a:solidFill>
          <a:srgbClr val="FFFFFF"/>
        </a:solidFill>
      </xdr:grpSpPr>
      <xdr:grpSp>
        <xdr:nvGrpSpPr>
          <xdr:cNvPr id="5" name="Group 6"/>
          <xdr:cNvGrpSpPr>
            <a:grpSpLocks/>
          </xdr:cNvGrpSpPr>
        </xdr:nvGrpSpPr>
        <xdr:grpSpPr>
          <a:xfrm>
            <a:off x="364" y="1493"/>
            <a:ext cx="61" cy="23"/>
            <a:chOff x="364" y="1493"/>
            <a:chExt cx="61" cy="23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>
              <a:off x="393" y="1493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393" y="1493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393" y="151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0"/>
            <xdr:cNvSpPr>
              <a:spLocks/>
            </xdr:cNvSpPr>
          </xdr:nvSpPr>
          <xdr:spPr>
            <a:xfrm>
              <a:off x="364" y="1507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11"/>
          <xdr:cNvGrpSpPr>
            <a:grpSpLocks/>
          </xdr:cNvGrpSpPr>
        </xdr:nvGrpSpPr>
        <xdr:grpSpPr>
          <a:xfrm>
            <a:off x="364" y="1962"/>
            <a:ext cx="62" cy="118"/>
            <a:chOff x="364" y="1962"/>
            <a:chExt cx="62" cy="118"/>
          </a:xfrm>
          <a:solidFill>
            <a:srgbClr val="FFFFFF"/>
          </a:solidFill>
        </xdr:grpSpPr>
        <xdr:sp>
          <xdr:nvSpPr>
            <xdr:cNvPr id="11" name="Line 12"/>
            <xdr:cNvSpPr>
              <a:spLocks/>
            </xdr:cNvSpPr>
          </xdr:nvSpPr>
          <xdr:spPr>
            <a:xfrm>
              <a:off x="393" y="1962"/>
              <a:ext cx="0" cy="1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>
              <a:off x="393" y="1962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4"/>
            <xdr:cNvSpPr>
              <a:spLocks/>
            </xdr:cNvSpPr>
          </xdr:nvSpPr>
          <xdr:spPr>
            <a:xfrm>
              <a:off x="393" y="1991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5"/>
            <xdr:cNvSpPr>
              <a:spLocks/>
            </xdr:cNvSpPr>
          </xdr:nvSpPr>
          <xdr:spPr>
            <a:xfrm>
              <a:off x="393" y="2021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>
              <a:off x="394" y="2049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7"/>
            <xdr:cNvSpPr>
              <a:spLocks/>
            </xdr:cNvSpPr>
          </xdr:nvSpPr>
          <xdr:spPr>
            <a:xfrm>
              <a:off x="394" y="2080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8"/>
            <xdr:cNvSpPr>
              <a:spLocks/>
            </xdr:cNvSpPr>
          </xdr:nvSpPr>
          <xdr:spPr>
            <a:xfrm>
              <a:off x="364" y="2007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19"/>
          <xdr:cNvGrpSpPr>
            <a:grpSpLocks/>
          </xdr:cNvGrpSpPr>
        </xdr:nvGrpSpPr>
        <xdr:grpSpPr>
          <a:xfrm>
            <a:off x="364" y="1592"/>
            <a:ext cx="61" cy="23"/>
            <a:chOff x="364" y="1592"/>
            <a:chExt cx="61" cy="23"/>
          </a:xfrm>
          <a:solidFill>
            <a:srgbClr val="FFFFFF"/>
          </a:solidFill>
        </xdr:grpSpPr>
        <xdr:sp>
          <xdr:nvSpPr>
            <xdr:cNvPr id="19" name="Line 20"/>
            <xdr:cNvSpPr>
              <a:spLocks/>
            </xdr:cNvSpPr>
          </xdr:nvSpPr>
          <xdr:spPr>
            <a:xfrm>
              <a:off x="393" y="1592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1"/>
            <xdr:cNvSpPr>
              <a:spLocks/>
            </xdr:cNvSpPr>
          </xdr:nvSpPr>
          <xdr:spPr>
            <a:xfrm>
              <a:off x="393" y="1592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2"/>
            <xdr:cNvSpPr>
              <a:spLocks/>
            </xdr:cNvSpPr>
          </xdr:nvSpPr>
          <xdr:spPr>
            <a:xfrm>
              <a:off x="393" y="1615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3"/>
            <xdr:cNvSpPr>
              <a:spLocks/>
            </xdr:cNvSpPr>
          </xdr:nvSpPr>
          <xdr:spPr>
            <a:xfrm>
              <a:off x="364" y="1606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4"/>
          <xdr:cNvGrpSpPr>
            <a:grpSpLocks/>
          </xdr:cNvGrpSpPr>
        </xdr:nvGrpSpPr>
        <xdr:grpSpPr>
          <a:xfrm>
            <a:off x="364" y="1689"/>
            <a:ext cx="62" cy="204"/>
            <a:chOff x="364" y="1689"/>
            <a:chExt cx="62" cy="204"/>
          </a:xfrm>
          <a:solidFill>
            <a:srgbClr val="FFFFFF"/>
          </a:solidFill>
        </xdr:grpSpPr>
        <xdr:sp>
          <xdr:nvSpPr>
            <xdr:cNvPr id="24" name="Line 25"/>
            <xdr:cNvSpPr>
              <a:spLocks/>
            </xdr:cNvSpPr>
          </xdr:nvSpPr>
          <xdr:spPr>
            <a:xfrm>
              <a:off x="393" y="1689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6"/>
            <xdr:cNvSpPr>
              <a:spLocks/>
            </xdr:cNvSpPr>
          </xdr:nvSpPr>
          <xdr:spPr>
            <a:xfrm>
              <a:off x="393" y="1719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7"/>
            <xdr:cNvSpPr>
              <a:spLocks/>
            </xdr:cNvSpPr>
          </xdr:nvSpPr>
          <xdr:spPr>
            <a:xfrm>
              <a:off x="393" y="1689"/>
              <a:ext cx="0" cy="2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8"/>
            <xdr:cNvSpPr>
              <a:spLocks/>
            </xdr:cNvSpPr>
          </xdr:nvSpPr>
          <xdr:spPr>
            <a:xfrm>
              <a:off x="393" y="1747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9"/>
            <xdr:cNvSpPr>
              <a:spLocks/>
            </xdr:cNvSpPr>
          </xdr:nvSpPr>
          <xdr:spPr>
            <a:xfrm>
              <a:off x="393" y="177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0"/>
            <xdr:cNvSpPr>
              <a:spLocks/>
            </xdr:cNvSpPr>
          </xdr:nvSpPr>
          <xdr:spPr>
            <a:xfrm>
              <a:off x="393" y="180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1"/>
            <xdr:cNvSpPr>
              <a:spLocks/>
            </xdr:cNvSpPr>
          </xdr:nvSpPr>
          <xdr:spPr>
            <a:xfrm>
              <a:off x="394" y="1835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2"/>
            <xdr:cNvSpPr>
              <a:spLocks/>
            </xdr:cNvSpPr>
          </xdr:nvSpPr>
          <xdr:spPr>
            <a:xfrm>
              <a:off x="394" y="1864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3"/>
            <xdr:cNvSpPr>
              <a:spLocks/>
            </xdr:cNvSpPr>
          </xdr:nvSpPr>
          <xdr:spPr>
            <a:xfrm>
              <a:off x="364" y="1795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4"/>
            <xdr:cNvSpPr>
              <a:spLocks/>
            </xdr:cNvSpPr>
          </xdr:nvSpPr>
          <xdr:spPr>
            <a:xfrm>
              <a:off x="394" y="1893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" name="Group 35"/>
          <xdr:cNvGrpSpPr>
            <a:grpSpLocks/>
          </xdr:cNvGrpSpPr>
        </xdr:nvGrpSpPr>
        <xdr:grpSpPr>
          <a:xfrm>
            <a:off x="15" y="1507"/>
            <a:ext cx="120" cy="500"/>
            <a:chOff x="15" y="1507"/>
            <a:chExt cx="120" cy="500"/>
          </a:xfrm>
          <a:solidFill>
            <a:srgbClr val="FFFFFF"/>
          </a:solidFill>
        </xdr:grpSpPr>
        <xdr:sp>
          <xdr:nvSpPr>
            <xdr:cNvPr id="35" name="Line 36"/>
            <xdr:cNvSpPr>
              <a:spLocks/>
            </xdr:cNvSpPr>
          </xdr:nvSpPr>
          <xdr:spPr>
            <a:xfrm>
              <a:off x="107" y="1507"/>
              <a:ext cx="0" cy="5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7"/>
            <xdr:cNvSpPr>
              <a:spLocks/>
            </xdr:cNvSpPr>
          </xdr:nvSpPr>
          <xdr:spPr>
            <a:xfrm>
              <a:off x="108" y="2007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8"/>
            <xdr:cNvSpPr>
              <a:spLocks/>
            </xdr:cNvSpPr>
          </xdr:nvSpPr>
          <xdr:spPr>
            <a:xfrm>
              <a:off x="88" y="1791"/>
              <a:ext cx="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9"/>
            <xdr:cNvSpPr>
              <a:spLocks/>
            </xdr:cNvSpPr>
          </xdr:nvSpPr>
          <xdr:spPr>
            <a:xfrm>
              <a:off x="108" y="1507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Text Box 40"/>
            <xdr:cNvSpPr txBox="1">
              <a:spLocks noChangeArrowheads="1"/>
            </xdr:cNvSpPr>
          </xdr:nvSpPr>
          <xdr:spPr>
            <a:xfrm>
              <a:off x="15" y="1759"/>
              <a:ext cx="74" cy="64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Keep
</a:t>
              </a:r>
              <a:r>
                <a:rPr lang="en-US" cap="none" sz="11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Quality of Life </a:t>
              </a:r>
            </a:p>
          </xdr:txBody>
        </xdr:sp>
        <xdr:sp>
          <xdr:nvSpPr>
            <xdr:cNvPr id="40" name="Line 41"/>
            <xdr:cNvSpPr>
              <a:spLocks/>
            </xdr:cNvSpPr>
          </xdr:nvSpPr>
          <xdr:spPr>
            <a:xfrm>
              <a:off x="108" y="1605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3</xdr:col>
      <xdr:colOff>590550</xdr:colOff>
      <xdr:row>36</xdr:row>
      <xdr:rowOff>9525</xdr:rowOff>
    </xdr:from>
    <xdr:to>
      <xdr:col>5</xdr:col>
      <xdr:colOff>0</xdr:colOff>
      <xdr:row>37</xdr:row>
      <xdr:rowOff>19050</xdr:rowOff>
    </xdr:to>
    <xdr:pic>
      <xdr:nvPicPr>
        <xdr:cNvPr id="41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32460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37</xdr:row>
      <xdr:rowOff>9525</xdr:rowOff>
    </xdr:from>
    <xdr:to>
      <xdr:col>5</xdr:col>
      <xdr:colOff>0</xdr:colOff>
      <xdr:row>38</xdr:row>
      <xdr:rowOff>9525</xdr:rowOff>
    </xdr:to>
    <xdr:pic>
      <xdr:nvPicPr>
        <xdr:cNvPr id="4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865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38</xdr:row>
      <xdr:rowOff>9525</xdr:rowOff>
    </xdr:from>
    <xdr:to>
      <xdr:col>5</xdr:col>
      <xdr:colOff>0</xdr:colOff>
      <xdr:row>39</xdr:row>
      <xdr:rowOff>9525</xdr:rowOff>
    </xdr:to>
    <xdr:pic>
      <xdr:nvPicPr>
        <xdr:cNvPr id="4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66484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44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68008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40</xdr:row>
      <xdr:rowOff>9525</xdr:rowOff>
    </xdr:from>
    <xdr:to>
      <xdr:col>5</xdr:col>
      <xdr:colOff>0</xdr:colOff>
      <xdr:row>41</xdr:row>
      <xdr:rowOff>9525</xdr:rowOff>
    </xdr:to>
    <xdr:pic>
      <xdr:nvPicPr>
        <xdr:cNvPr id="45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69723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41</xdr:row>
      <xdr:rowOff>0</xdr:rowOff>
    </xdr:from>
    <xdr:to>
      <xdr:col>5</xdr:col>
      <xdr:colOff>0</xdr:colOff>
      <xdr:row>42</xdr:row>
      <xdr:rowOff>0</xdr:rowOff>
    </xdr:to>
    <xdr:pic>
      <xdr:nvPicPr>
        <xdr:cNvPr id="46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71247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42</xdr:row>
      <xdr:rowOff>9525</xdr:rowOff>
    </xdr:from>
    <xdr:to>
      <xdr:col>5</xdr:col>
      <xdr:colOff>0</xdr:colOff>
      <xdr:row>43</xdr:row>
      <xdr:rowOff>9525</xdr:rowOff>
    </xdr:to>
    <xdr:pic>
      <xdr:nvPicPr>
        <xdr:cNvPr id="47" name="ScrollBar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72961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44</xdr:row>
      <xdr:rowOff>9525</xdr:rowOff>
    </xdr:from>
    <xdr:to>
      <xdr:col>5</xdr:col>
      <xdr:colOff>0</xdr:colOff>
      <xdr:row>45</xdr:row>
      <xdr:rowOff>9525</xdr:rowOff>
    </xdr:to>
    <xdr:pic>
      <xdr:nvPicPr>
        <xdr:cNvPr id="48" name="ScrollBar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76200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45</xdr:row>
      <xdr:rowOff>9525</xdr:rowOff>
    </xdr:from>
    <xdr:to>
      <xdr:col>5</xdr:col>
      <xdr:colOff>0</xdr:colOff>
      <xdr:row>46</xdr:row>
      <xdr:rowOff>9525</xdr:rowOff>
    </xdr:to>
    <xdr:pic>
      <xdr:nvPicPr>
        <xdr:cNvPr id="49" name="ScrollBar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77819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46</xdr:row>
      <xdr:rowOff>9525</xdr:rowOff>
    </xdr:from>
    <xdr:to>
      <xdr:col>5</xdr:col>
      <xdr:colOff>0</xdr:colOff>
      <xdr:row>47</xdr:row>
      <xdr:rowOff>9525</xdr:rowOff>
    </xdr:to>
    <xdr:pic>
      <xdr:nvPicPr>
        <xdr:cNvPr id="50" name="ScrollBar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79438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47</xdr:row>
      <xdr:rowOff>0</xdr:rowOff>
    </xdr:from>
    <xdr:to>
      <xdr:col>5</xdr:col>
      <xdr:colOff>0</xdr:colOff>
      <xdr:row>48</xdr:row>
      <xdr:rowOff>0</xdr:rowOff>
    </xdr:to>
    <xdr:pic>
      <xdr:nvPicPr>
        <xdr:cNvPr id="51" name="ScrollBar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80962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48</xdr:row>
      <xdr:rowOff>9525</xdr:rowOff>
    </xdr:from>
    <xdr:to>
      <xdr:col>5</xdr:col>
      <xdr:colOff>0</xdr:colOff>
      <xdr:row>49</xdr:row>
      <xdr:rowOff>9525</xdr:rowOff>
    </xdr:to>
    <xdr:pic>
      <xdr:nvPicPr>
        <xdr:cNvPr id="52" name="ScrollBar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82677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49</xdr:row>
      <xdr:rowOff>9525</xdr:rowOff>
    </xdr:from>
    <xdr:to>
      <xdr:col>5</xdr:col>
      <xdr:colOff>0</xdr:colOff>
      <xdr:row>50</xdr:row>
      <xdr:rowOff>9525</xdr:rowOff>
    </xdr:to>
    <xdr:pic>
      <xdr:nvPicPr>
        <xdr:cNvPr id="53" name="ScrollBar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84296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50</xdr:row>
      <xdr:rowOff>9525</xdr:rowOff>
    </xdr:from>
    <xdr:to>
      <xdr:col>5</xdr:col>
      <xdr:colOff>0</xdr:colOff>
      <xdr:row>51</xdr:row>
      <xdr:rowOff>9525</xdr:rowOff>
    </xdr:to>
    <xdr:pic>
      <xdr:nvPicPr>
        <xdr:cNvPr id="54" name="ScrollBar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85915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51</xdr:row>
      <xdr:rowOff>0</xdr:rowOff>
    </xdr:from>
    <xdr:to>
      <xdr:col>5</xdr:col>
      <xdr:colOff>0</xdr:colOff>
      <xdr:row>52</xdr:row>
      <xdr:rowOff>0</xdr:rowOff>
    </xdr:to>
    <xdr:pic>
      <xdr:nvPicPr>
        <xdr:cNvPr id="55" name="ScrollBar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87439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52</xdr:row>
      <xdr:rowOff>0</xdr:rowOff>
    </xdr:from>
    <xdr:to>
      <xdr:col>5</xdr:col>
      <xdr:colOff>0</xdr:colOff>
      <xdr:row>53</xdr:row>
      <xdr:rowOff>0</xdr:rowOff>
    </xdr:to>
    <xdr:pic>
      <xdr:nvPicPr>
        <xdr:cNvPr id="56" name="ScrollBar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89058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43</xdr:row>
      <xdr:rowOff>9525</xdr:rowOff>
    </xdr:from>
    <xdr:to>
      <xdr:col>5</xdr:col>
      <xdr:colOff>0</xdr:colOff>
      <xdr:row>44</xdr:row>
      <xdr:rowOff>9525</xdr:rowOff>
    </xdr:to>
    <xdr:pic>
      <xdr:nvPicPr>
        <xdr:cNvPr id="57" name="ScrollBar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74580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0</xdr:rowOff>
    </xdr:from>
    <xdr:to>
      <xdr:col>6</xdr:col>
      <xdr:colOff>352425</xdr:colOff>
      <xdr:row>77</xdr:row>
      <xdr:rowOff>66675</xdr:rowOff>
    </xdr:to>
    <xdr:graphicFrame>
      <xdr:nvGraphicFramePr>
        <xdr:cNvPr id="1" name="Chart 1"/>
        <xdr:cNvGraphicFramePr/>
      </xdr:nvGraphicFramePr>
      <xdr:xfrm>
        <a:off x="1228725" y="9686925"/>
        <a:ext cx="5438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97</xdr:row>
      <xdr:rowOff>0</xdr:rowOff>
    </xdr:from>
    <xdr:to>
      <xdr:col>2</xdr:col>
      <xdr:colOff>285750</xdr:colOff>
      <xdr:row>97</xdr:row>
      <xdr:rowOff>0</xdr:rowOff>
    </xdr:to>
    <xdr:sp>
      <xdr:nvSpPr>
        <xdr:cNvPr id="2" name="Line 3"/>
        <xdr:cNvSpPr>
          <a:spLocks/>
        </xdr:cNvSpPr>
      </xdr:nvSpPr>
      <xdr:spPr>
        <a:xfrm>
          <a:off x="4314825" y="1699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76200</xdr:rowOff>
    </xdr:from>
    <xdr:to>
      <xdr:col>3</xdr:col>
      <xdr:colOff>0</xdr:colOff>
      <xdr:row>119</xdr:row>
      <xdr:rowOff>76200</xdr:rowOff>
    </xdr:to>
    <xdr:grpSp>
      <xdr:nvGrpSpPr>
        <xdr:cNvPr id="3" name="Group 4"/>
        <xdr:cNvGrpSpPr>
          <a:grpSpLocks/>
        </xdr:cNvGrpSpPr>
      </xdr:nvGrpSpPr>
      <xdr:grpSpPr>
        <a:xfrm>
          <a:off x="38100" y="15020925"/>
          <a:ext cx="4552950" cy="5200650"/>
          <a:chOff x="4" y="1503"/>
          <a:chExt cx="478" cy="529"/>
        </a:xfrm>
        <a:solidFill>
          <a:srgbClr val="FFFFFF"/>
        </a:solidFill>
      </xdr:grpSpPr>
      <xdr:sp>
        <xdr:nvSpPr>
          <xdr:cNvPr id="4" name="Line 5"/>
          <xdr:cNvSpPr>
            <a:spLocks/>
          </xdr:cNvSpPr>
        </xdr:nvSpPr>
        <xdr:spPr>
          <a:xfrm>
            <a:off x="451" y="197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452" y="2004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452" y="203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423" y="2004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9"/>
          <xdr:cNvGrpSpPr>
            <a:grpSpLocks/>
          </xdr:cNvGrpSpPr>
        </xdr:nvGrpSpPr>
        <xdr:grpSpPr>
          <a:xfrm>
            <a:off x="4" y="1503"/>
            <a:ext cx="477" cy="529"/>
            <a:chOff x="4" y="1503"/>
            <a:chExt cx="477" cy="529"/>
          </a:xfrm>
          <a:solidFill>
            <a:srgbClr val="FFFFFF"/>
          </a:solidFill>
        </xdr:grpSpPr>
        <xdr:grpSp>
          <xdr:nvGrpSpPr>
            <xdr:cNvPr id="9" name="Group 10"/>
            <xdr:cNvGrpSpPr>
              <a:grpSpLocks/>
            </xdr:cNvGrpSpPr>
          </xdr:nvGrpSpPr>
          <xdr:grpSpPr>
            <a:xfrm>
              <a:off x="424" y="1503"/>
              <a:ext cx="57" cy="28"/>
              <a:chOff x="364" y="1493"/>
              <a:chExt cx="61" cy="23"/>
            </a:xfrm>
            <a:solidFill>
              <a:srgbClr val="FFFFFF"/>
            </a:solidFill>
          </xdr:grpSpPr>
          <xdr:sp>
            <xdr:nvSpPr>
              <xdr:cNvPr id="10" name="Line 11"/>
              <xdr:cNvSpPr>
                <a:spLocks/>
              </xdr:cNvSpPr>
            </xdr:nvSpPr>
            <xdr:spPr>
              <a:xfrm>
                <a:off x="393" y="1493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2"/>
              <xdr:cNvSpPr>
                <a:spLocks/>
              </xdr:cNvSpPr>
            </xdr:nvSpPr>
            <xdr:spPr>
              <a:xfrm>
                <a:off x="393" y="1493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393" y="1516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4"/>
              <xdr:cNvSpPr>
                <a:spLocks/>
              </xdr:cNvSpPr>
            </xdr:nvSpPr>
            <xdr:spPr>
              <a:xfrm>
                <a:off x="364" y="150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" name="Line 15"/>
            <xdr:cNvSpPr>
              <a:spLocks/>
            </xdr:cNvSpPr>
          </xdr:nvSpPr>
          <xdr:spPr>
            <a:xfrm>
              <a:off x="451" y="1976"/>
              <a:ext cx="0" cy="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" name="Group 16"/>
            <xdr:cNvGrpSpPr>
              <a:grpSpLocks/>
            </xdr:cNvGrpSpPr>
          </xdr:nvGrpSpPr>
          <xdr:grpSpPr>
            <a:xfrm>
              <a:off x="422" y="1701"/>
              <a:ext cx="59" cy="204"/>
              <a:chOff x="364" y="1689"/>
              <a:chExt cx="62" cy="204"/>
            </a:xfrm>
            <a:solidFill>
              <a:srgbClr val="FFFFFF"/>
            </a:solidFill>
          </xdr:grpSpPr>
          <xdr:sp>
            <xdr:nvSpPr>
              <xdr:cNvPr id="16" name="Line 17"/>
              <xdr:cNvSpPr>
                <a:spLocks/>
              </xdr:cNvSpPr>
            </xdr:nvSpPr>
            <xdr:spPr>
              <a:xfrm>
                <a:off x="393" y="1689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8"/>
              <xdr:cNvSpPr>
                <a:spLocks/>
              </xdr:cNvSpPr>
            </xdr:nvSpPr>
            <xdr:spPr>
              <a:xfrm>
                <a:off x="393" y="1719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393" y="1689"/>
                <a:ext cx="0" cy="20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Line 20"/>
              <xdr:cNvSpPr>
                <a:spLocks/>
              </xdr:cNvSpPr>
            </xdr:nvSpPr>
            <xdr:spPr>
              <a:xfrm>
                <a:off x="393" y="1747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21"/>
              <xdr:cNvSpPr>
                <a:spLocks/>
              </xdr:cNvSpPr>
            </xdr:nvSpPr>
            <xdr:spPr>
              <a:xfrm>
                <a:off x="393" y="1776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22"/>
              <xdr:cNvSpPr>
                <a:spLocks/>
              </xdr:cNvSpPr>
            </xdr:nvSpPr>
            <xdr:spPr>
              <a:xfrm>
                <a:off x="393" y="1806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23"/>
              <xdr:cNvSpPr>
                <a:spLocks/>
              </xdr:cNvSpPr>
            </xdr:nvSpPr>
            <xdr:spPr>
              <a:xfrm>
                <a:off x="394" y="1835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24"/>
              <xdr:cNvSpPr>
                <a:spLocks/>
              </xdr:cNvSpPr>
            </xdr:nvSpPr>
            <xdr:spPr>
              <a:xfrm>
                <a:off x="394" y="1864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25"/>
              <xdr:cNvSpPr>
                <a:spLocks/>
              </xdr:cNvSpPr>
            </xdr:nvSpPr>
            <xdr:spPr>
              <a:xfrm>
                <a:off x="364" y="1795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26"/>
              <xdr:cNvSpPr>
                <a:spLocks/>
              </xdr:cNvSpPr>
            </xdr:nvSpPr>
            <xdr:spPr>
              <a:xfrm>
                <a:off x="394" y="1893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" name="Text Box 27"/>
            <xdr:cNvSpPr txBox="1">
              <a:spLocks noChangeArrowheads="1"/>
            </xdr:cNvSpPr>
          </xdr:nvSpPr>
          <xdr:spPr>
            <a:xfrm>
              <a:off x="4" y="1767"/>
              <a:ext cx="84" cy="59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Keep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Quality of Life </a:t>
              </a:r>
            </a:p>
          </xdr:txBody>
        </xdr:sp>
        <xdr:grpSp>
          <xdr:nvGrpSpPr>
            <xdr:cNvPr id="27" name="Group 28"/>
            <xdr:cNvGrpSpPr>
              <a:grpSpLocks/>
            </xdr:cNvGrpSpPr>
          </xdr:nvGrpSpPr>
          <xdr:grpSpPr>
            <a:xfrm>
              <a:off x="87" y="1522"/>
              <a:ext cx="42" cy="484"/>
              <a:chOff x="87" y="1518"/>
              <a:chExt cx="53" cy="457"/>
            </a:xfrm>
            <a:solidFill>
              <a:srgbClr val="FFFFFF"/>
            </a:solidFill>
          </xdr:grpSpPr>
          <xdr:sp>
            <xdr:nvSpPr>
              <xdr:cNvPr id="28" name="Line 29"/>
              <xdr:cNvSpPr>
                <a:spLocks/>
              </xdr:cNvSpPr>
            </xdr:nvSpPr>
            <xdr:spPr>
              <a:xfrm>
                <a:off x="108" y="1518"/>
                <a:ext cx="0" cy="45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30"/>
              <xdr:cNvSpPr>
                <a:spLocks/>
              </xdr:cNvSpPr>
            </xdr:nvSpPr>
            <xdr:spPr>
              <a:xfrm>
                <a:off x="109" y="1975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31"/>
              <xdr:cNvSpPr>
                <a:spLocks/>
              </xdr:cNvSpPr>
            </xdr:nvSpPr>
            <xdr:spPr>
              <a:xfrm>
                <a:off x="87" y="1778"/>
                <a:ext cx="5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32"/>
              <xdr:cNvSpPr>
                <a:spLocks/>
              </xdr:cNvSpPr>
            </xdr:nvSpPr>
            <xdr:spPr>
              <a:xfrm>
                <a:off x="109" y="1518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Line 33"/>
              <xdr:cNvSpPr>
                <a:spLocks/>
              </xdr:cNvSpPr>
            </xdr:nvSpPr>
            <xdr:spPr>
              <a:xfrm>
                <a:off x="109" y="1608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3" name="Group 34"/>
            <xdr:cNvGrpSpPr>
              <a:grpSpLocks/>
            </xdr:cNvGrpSpPr>
          </xdr:nvGrpSpPr>
          <xdr:grpSpPr>
            <a:xfrm>
              <a:off x="423" y="1602"/>
              <a:ext cx="57" cy="28"/>
              <a:chOff x="364" y="1493"/>
              <a:chExt cx="61" cy="23"/>
            </a:xfrm>
            <a:solidFill>
              <a:srgbClr val="FFFFFF"/>
            </a:solidFill>
          </xdr:grpSpPr>
          <xdr:sp>
            <xdr:nvSpPr>
              <xdr:cNvPr id="34" name="Line 35"/>
              <xdr:cNvSpPr>
                <a:spLocks/>
              </xdr:cNvSpPr>
            </xdr:nvSpPr>
            <xdr:spPr>
              <a:xfrm>
                <a:off x="393" y="1493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Line 36"/>
              <xdr:cNvSpPr>
                <a:spLocks/>
              </xdr:cNvSpPr>
            </xdr:nvSpPr>
            <xdr:spPr>
              <a:xfrm>
                <a:off x="393" y="1493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Line 37"/>
              <xdr:cNvSpPr>
                <a:spLocks/>
              </xdr:cNvSpPr>
            </xdr:nvSpPr>
            <xdr:spPr>
              <a:xfrm>
                <a:off x="393" y="1516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Line 38"/>
              <xdr:cNvSpPr>
                <a:spLocks/>
              </xdr:cNvSpPr>
            </xdr:nvSpPr>
            <xdr:spPr>
              <a:xfrm>
                <a:off x="364" y="150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4</xdr:col>
      <xdr:colOff>0</xdr:colOff>
      <xdr:row>38</xdr:row>
      <xdr:rowOff>9525</xdr:rowOff>
    </xdr:from>
    <xdr:to>
      <xdr:col>5</xdr:col>
      <xdr:colOff>38100</xdr:colOff>
      <xdr:row>39</xdr:row>
      <xdr:rowOff>19050</xdr:rowOff>
    </xdr:to>
    <xdr:pic>
      <xdr:nvPicPr>
        <xdr:cNvPr id="38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664845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38100</xdr:colOff>
      <xdr:row>40</xdr:row>
      <xdr:rowOff>0</xdr:rowOff>
    </xdr:to>
    <xdr:pic>
      <xdr:nvPicPr>
        <xdr:cNvPr id="39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8008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9525</xdr:rowOff>
    </xdr:from>
    <xdr:to>
      <xdr:col>5</xdr:col>
      <xdr:colOff>38100</xdr:colOff>
      <xdr:row>41</xdr:row>
      <xdr:rowOff>19050</xdr:rowOff>
    </xdr:to>
    <xdr:pic>
      <xdr:nvPicPr>
        <xdr:cNvPr id="40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697230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38100</xdr:colOff>
      <xdr:row>42</xdr:row>
      <xdr:rowOff>0</xdr:rowOff>
    </xdr:to>
    <xdr:pic>
      <xdr:nvPicPr>
        <xdr:cNvPr id="41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71247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5</xdr:col>
      <xdr:colOff>38100</xdr:colOff>
      <xdr:row>43</xdr:row>
      <xdr:rowOff>19050</xdr:rowOff>
    </xdr:to>
    <xdr:pic>
      <xdr:nvPicPr>
        <xdr:cNvPr id="42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73056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5</xdr:col>
      <xdr:colOff>38100</xdr:colOff>
      <xdr:row>44</xdr:row>
      <xdr:rowOff>9525</xdr:rowOff>
    </xdr:to>
    <xdr:pic>
      <xdr:nvPicPr>
        <xdr:cNvPr id="43" name="ScrollBar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74580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19050</xdr:rowOff>
    </xdr:from>
    <xdr:to>
      <xdr:col>5</xdr:col>
      <xdr:colOff>38100</xdr:colOff>
      <xdr:row>45</xdr:row>
      <xdr:rowOff>19050</xdr:rowOff>
    </xdr:to>
    <xdr:pic>
      <xdr:nvPicPr>
        <xdr:cNvPr id="44" name="ScrollBar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76295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9525</xdr:rowOff>
    </xdr:from>
    <xdr:to>
      <xdr:col>5</xdr:col>
      <xdr:colOff>38100</xdr:colOff>
      <xdr:row>46</xdr:row>
      <xdr:rowOff>9525</xdr:rowOff>
    </xdr:to>
    <xdr:pic>
      <xdr:nvPicPr>
        <xdr:cNvPr id="45" name="ScrollBar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77819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19050</xdr:rowOff>
    </xdr:from>
    <xdr:to>
      <xdr:col>5</xdr:col>
      <xdr:colOff>38100</xdr:colOff>
      <xdr:row>47</xdr:row>
      <xdr:rowOff>19050</xdr:rowOff>
    </xdr:to>
    <xdr:pic>
      <xdr:nvPicPr>
        <xdr:cNvPr id="46" name="ScrollBar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0" y="79533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9525</xdr:rowOff>
    </xdr:from>
    <xdr:to>
      <xdr:col>5</xdr:col>
      <xdr:colOff>38100</xdr:colOff>
      <xdr:row>48</xdr:row>
      <xdr:rowOff>9525</xdr:rowOff>
    </xdr:to>
    <xdr:pic>
      <xdr:nvPicPr>
        <xdr:cNvPr id="47" name="ScrollBar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81057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19050</xdr:rowOff>
    </xdr:from>
    <xdr:to>
      <xdr:col>5</xdr:col>
      <xdr:colOff>38100</xdr:colOff>
      <xdr:row>49</xdr:row>
      <xdr:rowOff>19050</xdr:rowOff>
    </xdr:to>
    <xdr:pic>
      <xdr:nvPicPr>
        <xdr:cNvPr id="48" name="ScrollBar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82772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9525</xdr:rowOff>
    </xdr:from>
    <xdr:to>
      <xdr:col>5</xdr:col>
      <xdr:colOff>38100</xdr:colOff>
      <xdr:row>50</xdr:row>
      <xdr:rowOff>9525</xdr:rowOff>
    </xdr:to>
    <xdr:pic>
      <xdr:nvPicPr>
        <xdr:cNvPr id="49" name="ScrollBar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84296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19050</xdr:rowOff>
    </xdr:from>
    <xdr:to>
      <xdr:col>5</xdr:col>
      <xdr:colOff>38100</xdr:colOff>
      <xdr:row>51</xdr:row>
      <xdr:rowOff>19050</xdr:rowOff>
    </xdr:to>
    <xdr:pic>
      <xdr:nvPicPr>
        <xdr:cNvPr id="50" name="ScrollBar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86010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9525</xdr:rowOff>
    </xdr:from>
    <xdr:to>
      <xdr:col>5</xdr:col>
      <xdr:colOff>38100</xdr:colOff>
      <xdr:row>52</xdr:row>
      <xdr:rowOff>9525</xdr:rowOff>
    </xdr:to>
    <xdr:pic>
      <xdr:nvPicPr>
        <xdr:cNvPr id="51" name="ScrollBar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0" y="87534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19050</xdr:rowOff>
    </xdr:from>
    <xdr:to>
      <xdr:col>5</xdr:col>
      <xdr:colOff>38100</xdr:colOff>
      <xdr:row>53</xdr:row>
      <xdr:rowOff>28575</xdr:rowOff>
    </xdr:to>
    <xdr:pic>
      <xdr:nvPicPr>
        <xdr:cNvPr id="52" name="ScrollBar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92492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38100</xdr:rowOff>
    </xdr:from>
    <xdr:to>
      <xdr:col>5</xdr:col>
      <xdr:colOff>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857250" y="2667000"/>
        <a:ext cx="5334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5</xdr:col>
      <xdr:colOff>0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857250" y="6515100"/>
        <a:ext cx="53340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M6" sqref="M6"/>
    </sheetView>
  </sheetViews>
  <sheetFormatPr defaultColWidth="9.140625" defaultRowHeight="12.75"/>
  <sheetData/>
  <sheetProtection sheet="1" objects="1" scenarios="1"/>
  <printOptions/>
  <pageMargins left="0.75" right="0.43" top="1" bottom="1" header="0.5" footer="0.5"/>
  <pageSetup horizontalDpi="200" verticalDpi="200" orientation="portrait" scale="83" r:id="rId3"/>
  <legacyDrawing r:id="rId2"/>
  <oleObjects>
    <oleObject progId="Document" shapeId="1381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33:J158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18.00390625" style="0" customWidth="1"/>
    <col min="2" max="2" width="35.7109375" style="0" customWidth="1"/>
    <col min="6" max="6" width="12.57421875" style="0" customWidth="1"/>
  </cols>
  <sheetData>
    <row r="33" spans="1:10" ht="17.25">
      <c r="A33" s="205" t="s">
        <v>24</v>
      </c>
      <c r="B33" s="3"/>
      <c r="C33" s="20"/>
      <c r="D33" s="13"/>
      <c r="E33" s="4"/>
      <c r="F33" s="4"/>
      <c r="G33" s="20"/>
      <c r="H33" s="20"/>
      <c r="I33" s="20"/>
      <c r="J33" s="20"/>
    </row>
    <row r="34" spans="1:10" ht="18" thickBot="1">
      <c r="A34" s="205"/>
      <c r="B34" s="3"/>
      <c r="C34" s="20"/>
      <c r="D34" s="13"/>
      <c r="E34" s="4"/>
      <c r="F34" s="4"/>
      <c r="G34" s="20"/>
      <c r="H34" s="20"/>
      <c r="I34" s="20"/>
      <c r="J34" s="20"/>
    </row>
    <row r="35" spans="1:10" ht="12.75">
      <c r="A35" s="3"/>
      <c r="B35" s="2"/>
      <c r="C35" s="20"/>
      <c r="D35" s="13"/>
      <c r="E35" s="4"/>
      <c r="F35" s="4"/>
      <c r="G35" s="22" t="s">
        <v>9</v>
      </c>
      <c r="H35" s="23"/>
      <c r="I35" s="23"/>
      <c r="J35" s="24"/>
    </row>
    <row r="36" spans="1:10" ht="13.5" thickBot="1">
      <c r="A36" s="3"/>
      <c r="B36" s="2"/>
      <c r="C36" s="20"/>
      <c r="D36" s="13"/>
      <c r="E36" s="4"/>
      <c r="F36" s="4"/>
      <c r="G36" s="25" t="s">
        <v>10</v>
      </c>
      <c r="H36" s="26"/>
      <c r="I36" s="26"/>
      <c r="J36" s="27"/>
    </row>
    <row r="37" spans="1:10" ht="41.25" thickBot="1">
      <c r="A37" s="3"/>
      <c r="B37" s="6"/>
      <c r="C37" s="11" t="s">
        <v>30</v>
      </c>
      <c r="D37" s="11" t="s">
        <v>29</v>
      </c>
      <c r="E37" s="7" t="s">
        <v>75</v>
      </c>
      <c r="F37" s="7" t="s">
        <v>73</v>
      </c>
      <c r="G37" s="28" t="s">
        <v>0</v>
      </c>
      <c r="H37" s="28" t="s">
        <v>33</v>
      </c>
      <c r="I37" s="28" t="s">
        <v>74</v>
      </c>
      <c r="J37" s="29" t="s">
        <v>34</v>
      </c>
    </row>
    <row r="38" spans="1:10" ht="12.75">
      <c r="A38" s="10" t="s">
        <v>1</v>
      </c>
      <c r="B38" s="8"/>
      <c r="C38" s="21"/>
      <c r="D38" s="14"/>
      <c r="E38" s="9"/>
      <c r="F38" s="9"/>
      <c r="G38" s="21"/>
      <c r="H38" s="21"/>
      <c r="I38" s="21"/>
      <c r="J38" s="30"/>
    </row>
    <row r="39" spans="1:10" ht="12.75">
      <c r="A39" s="345" t="s">
        <v>2</v>
      </c>
      <c r="B39" s="1" t="s">
        <v>11</v>
      </c>
      <c r="C39" s="342">
        <f>IF(SUM(D39:D44)&lt;&gt;0,SUM(D39:D44)," ")</f>
        <v>0.259927797833935</v>
      </c>
      <c r="D39" s="17">
        <f aca="true" t="shared" si="0" ref="D39:D65">IF($F$67&lt;&gt;0,F39/$F$67," ")</f>
        <v>0.1095066185318893</v>
      </c>
      <c r="E39" s="15"/>
      <c r="F39" s="15">
        <v>91</v>
      </c>
      <c r="G39" s="15">
        <v>10</v>
      </c>
      <c r="H39" s="15">
        <v>0</v>
      </c>
      <c r="I39" s="15">
        <v>2</v>
      </c>
      <c r="J39" s="259">
        <v>5</v>
      </c>
    </row>
    <row r="40" spans="1:10" ht="12.75">
      <c r="A40" s="346"/>
      <c r="B40" s="1" t="s">
        <v>13</v>
      </c>
      <c r="C40" s="343"/>
      <c r="D40" s="17">
        <f t="shared" si="0"/>
        <v>0.12033694344163658</v>
      </c>
      <c r="E40" s="15"/>
      <c r="F40" s="15">
        <v>100</v>
      </c>
      <c r="G40" s="15">
        <v>10</v>
      </c>
      <c r="H40" s="15">
        <v>0</v>
      </c>
      <c r="I40" s="15">
        <v>0</v>
      </c>
      <c r="J40" s="259">
        <v>5</v>
      </c>
    </row>
    <row r="41" spans="1:10" ht="12.75">
      <c r="A41" s="346"/>
      <c r="B41" s="16" t="s">
        <v>78</v>
      </c>
      <c r="C41" s="343"/>
      <c r="D41" s="17">
        <f t="shared" si="0"/>
        <v>0.030084235860409144</v>
      </c>
      <c r="E41" s="15"/>
      <c r="F41" s="15">
        <v>25</v>
      </c>
      <c r="G41" s="15">
        <v>10</v>
      </c>
      <c r="H41" s="15">
        <v>0</v>
      </c>
      <c r="I41" s="15">
        <v>0</v>
      </c>
      <c r="J41" s="259">
        <v>5</v>
      </c>
    </row>
    <row r="42" spans="1:10" ht="12.75">
      <c r="A42" s="346"/>
      <c r="B42" s="16" t="s">
        <v>12</v>
      </c>
      <c r="C42" s="343"/>
      <c r="D42" s="17">
        <f t="shared" si="0"/>
        <v>0</v>
      </c>
      <c r="E42" s="15"/>
      <c r="F42" s="15"/>
      <c r="G42" s="15"/>
      <c r="H42" s="15"/>
      <c r="I42" s="15"/>
      <c r="J42" s="259"/>
    </row>
    <row r="43" spans="1:10" ht="12.75">
      <c r="A43" s="346"/>
      <c r="B43" s="16" t="s">
        <v>14</v>
      </c>
      <c r="C43" s="343"/>
      <c r="D43" s="17">
        <f t="shared" si="0"/>
        <v>0</v>
      </c>
      <c r="E43" s="15"/>
      <c r="F43" s="15"/>
      <c r="G43" s="15"/>
      <c r="H43" s="15"/>
      <c r="I43" s="15"/>
      <c r="J43" s="259"/>
    </row>
    <row r="44" spans="1:10" ht="12.75">
      <c r="A44" s="346"/>
      <c r="B44" s="16" t="s">
        <v>15</v>
      </c>
      <c r="C44" s="344"/>
      <c r="D44" s="17">
        <f t="shared" si="0"/>
        <v>0</v>
      </c>
      <c r="E44" s="15"/>
      <c r="F44" s="15"/>
      <c r="G44" s="15"/>
      <c r="H44" s="15"/>
      <c r="I44" s="15"/>
      <c r="J44" s="259"/>
    </row>
    <row r="45" spans="1:10" ht="12.75">
      <c r="A45" s="340" t="s">
        <v>3</v>
      </c>
      <c r="B45" s="1" t="s">
        <v>16</v>
      </c>
      <c r="C45" s="342">
        <f>IF(SUM(D45:D49)&lt;&gt;0,SUM(D45:D49)," ")</f>
        <v>0.20938628158844766</v>
      </c>
      <c r="D45" s="17">
        <f t="shared" si="0"/>
        <v>0.024067388688327317</v>
      </c>
      <c r="E45" s="15"/>
      <c r="F45" s="15">
        <v>20</v>
      </c>
      <c r="G45" s="15">
        <v>4</v>
      </c>
      <c r="H45" s="15">
        <v>0</v>
      </c>
      <c r="I45" s="15">
        <v>7</v>
      </c>
      <c r="J45" s="259">
        <v>4</v>
      </c>
    </row>
    <row r="46" spans="1:10" ht="12.75">
      <c r="A46" s="341"/>
      <c r="B46" s="16" t="s">
        <v>79</v>
      </c>
      <c r="C46" s="343"/>
      <c r="D46" s="17">
        <f t="shared" si="0"/>
        <v>0.024067388688327317</v>
      </c>
      <c r="E46" s="15"/>
      <c r="F46" s="15">
        <v>20</v>
      </c>
      <c r="G46" s="15">
        <v>0</v>
      </c>
      <c r="H46" s="15">
        <v>10</v>
      </c>
      <c r="I46" s="15">
        <v>0</v>
      </c>
      <c r="J46" s="259">
        <v>10</v>
      </c>
    </row>
    <row r="47" spans="1:10" ht="12.75">
      <c r="A47" s="341"/>
      <c r="B47" s="16" t="s">
        <v>80</v>
      </c>
      <c r="C47" s="343"/>
      <c r="D47" s="17">
        <f t="shared" si="0"/>
        <v>0.10108303249097472</v>
      </c>
      <c r="E47" s="15"/>
      <c r="F47" s="15">
        <v>84</v>
      </c>
      <c r="G47" s="15">
        <v>10</v>
      </c>
      <c r="H47" s="15">
        <v>0</v>
      </c>
      <c r="I47" s="15">
        <v>5</v>
      </c>
      <c r="J47" s="259">
        <v>7</v>
      </c>
    </row>
    <row r="48" spans="1:10" ht="12.75">
      <c r="A48" s="341"/>
      <c r="B48" s="16" t="s">
        <v>81</v>
      </c>
      <c r="C48" s="343"/>
      <c r="D48" s="17">
        <f t="shared" si="0"/>
        <v>0.06016847172081829</v>
      </c>
      <c r="E48" s="15"/>
      <c r="F48" s="15">
        <v>50</v>
      </c>
      <c r="G48" s="15">
        <v>0</v>
      </c>
      <c r="H48" s="15">
        <v>10</v>
      </c>
      <c r="I48" s="15">
        <v>10</v>
      </c>
      <c r="J48" s="259">
        <v>5</v>
      </c>
    </row>
    <row r="49" spans="1:10" ht="12.75">
      <c r="A49" s="341"/>
      <c r="B49" s="16" t="s">
        <v>25</v>
      </c>
      <c r="C49" s="343"/>
      <c r="D49" s="17">
        <f t="shared" si="0"/>
        <v>0</v>
      </c>
      <c r="E49" s="15"/>
      <c r="F49" s="15"/>
      <c r="G49" s="15"/>
      <c r="H49" s="15"/>
      <c r="I49" s="15"/>
      <c r="J49" s="259"/>
    </row>
    <row r="50" spans="1:10" ht="12.75">
      <c r="A50" s="340" t="s">
        <v>4</v>
      </c>
      <c r="B50" s="1" t="s">
        <v>5</v>
      </c>
      <c r="C50" s="342">
        <f>IF(SUM(D50:D55)&lt;&gt;0,SUM(D50:D55)," ")</f>
        <v>0.24548736462093862</v>
      </c>
      <c r="D50" s="17">
        <f t="shared" si="0"/>
        <v>0.07581227436823104</v>
      </c>
      <c r="E50" s="15"/>
      <c r="F50" s="15">
        <v>63</v>
      </c>
      <c r="G50" s="15">
        <v>0</v>
      </c>
      <c r="H50" s="15">
        <v>10</v>
      </c>
      <c r="I50" s="15">
        <v>8</v>
      </c>
      <c r="J50" s="259">
        <v>1</v>
      </c>
    </row>
    <row r="51" spans="1:10" ht="12.75">
      <c r="A51" s="341"/>
      <c r="B51" s="1" t="s">
        <v>17</v>
      </c>
      <c r="C51" s="343"/>
      <c r="D51" s="17">
        <f t="shared" si="0"/>
        <v>0.10830324909747292</v>
      </c>
      <c r="E51" s="15"/>
      <c r="F51" s="15">
        <v>90</v>
      </c>
      <c r="G51" s="15">
        <v>0</v>
      </c>
      <c r="H51" s="15">
        <v>10</v>
      </c>
      <c r="I51" s="15">
        <v>3</v>
      </c>
      <c r="J51" s="259">
        <v>8</v>
      </c>
    </row>
    <row r="52" spans="1:10" ht="12.75">
      <c r="A52" s="341"/>
      <c r="B52" s="16" t="s">
        <v>82</v>
      </c>
      <c r="C52" s="343"/>
      <c r="D52" s="17">
        <f t="shared" si="0"/>
        <v>0.061371841155234655</v>
      </c>
      <c r="E52" s="15"/>
      <c r="F52" s="15">
        <v>51</v>
      </c>
      <c r="G52" s="15">
        <v>0</v>
      </c>
      <c r="H52" s="15">
        <v>10</v>
      </c>
      <c r="I52" s="15">
        <v>8</v>
      </c>
      <c r="J52" s="259">
        <v>8</v>
      </c>
    </row>
    <row r="53" spans="1:10" ht="12.75">
      <c r="A53" s="341"/>
      <c r="B53" s="16" t="s">
        <v>18</v>
      </c>
      <c r="C53" s="343"/>
      <c r="D53" s="17">
        <f t="shared" si="0"/>
        <v>0</v>
      </c>
      <c r="E53" s="15"/>
      <c r="F53" s="15"/>
      <c r="G53" s="15"/>
      <c r="H53" s="15"/>
      <c r="I53" s="15"/>
      <c r="J53" s="259"/>
    </row>
    <row r="54" spans="1:10" ht="12.75">
      <c r="A54" s="341"/>
      <c r="B54" s="16" t="s">
        <v>19</v>
      </c>
      <c r="C54" s="343"/>
      <c r="D54" s="17">
        <f t="shared" si="0"/>
        <v>0</v>
      </c>
      <c r="E54" s="15"/>
      <c r="F54" s="15"/>
      <c r="G54" s="15"/>
      <c r="H54" s="15"/>
      <c r="I54" s="15"/>
      <c r="J54" s="259"/>
    </row>
    <row r="55" spans="1:10" ht="12.75">
      <c r="A55" s="341"/>
      <c r="B55" s="16" t="s">
        <v>26</v>
      </c>
      <c r="C55" s="344"/>
      <c r="D55" s="17">
        <f t="shared" si="0"/>
        <v>0</v>
      </c>
      <c r="E55" s="15"/>
      <c r="F55" s="15"/>
      <c r="G55" s="15"/>
      <c r="H55" s="15"/>
      <c r="I55" s="15"/>
      <c r="J55" s="259"/>
    </row>
    <row r="56" spans="1:10" ht="12.75">
      <c r="A56" s="340" t="s">
        <v>6</v>
      </c>
      <c r="B56" s="1" t="s">
        <v>7</v>
      </c>
      <c r="C56" s="342">
        <f>IF(SUM(D56:D60)&lt;&gt;0,SUM(D56:D60)," ")</f>
        <v>0.23104693140794225</v>
      </c>
      <c r="D56" s="17">
        <f t="shared" si="0"/>
        <v>0.061371841155234655</v>
      </c>
      <c r="E56" s="15"/>
      <c r="F56" s="15">
        <v>51</v>
      </c>
      <c r="G56" s="15">
        <v>0</v>
      </c>
      <c r="H56" s="15">
        <v>10</v>
      </c>
      <c r="I56" s="15">
        <v>8</v>
      </c>
      <c r="J56" s="259">
        <v>8</v>
      </c>
    </row>
    <row r="57" spans="1:10" ht="12.75">
      <c r="A57" s="341"/>
      <c r="B57" s="1" t="s">
        <v>20</v>
      </c>
      <c r="C57" s="343"/>
      <c r="D57" s="17">
        <f t="shared" si="0"/>
        <v>0.09025270758122744</v>
      </c>
      <c r="E57" s="15"/>
      <c r="F57" s="15">
        <v>75</v>
      </c>
      <c r="G57" s="15">
        <v>0</v>
      </c>
      <c r="H57" s="15">
        <v>10</v>
      </c>
      <c r="I57" s="15">
        <v>8</v>
      </c>
      <c r="J57" s="259">
        <v>8</v>
      </c>
    </row>
    <row r="58" spans="1:10" ht="12.75">
      <c r="A58" s="341"/>
      <c r="B58" s="16" t="s">
        <v>83</v>
      </c>
      <c r="C58" s="343"/>
      <c r="D58" s="17">
        <f t="shared" si="0"/>
        <v>0.07942238267148015</v>
      </c>
      <c r="E58" s="15"/>
      <c r="F58" s="15">
        <v>66</v>
      </c>
      <c r="G58" s="15">
        <v>0</v>
      </c>
      <c r="H58" s="15">
        <v>10</v>
      </c>
      <c r="I58" s="15">
        <v>5</v>
      </c>
      <c r="J58" s="259">
        <v>5</v>
      </c>
    </row>
    <row r="59" spans="1:10" ht="12.75">
      <c r="A59" s="341"/>
      <c r="B59" s="16" t="s">
        <v>21</v>
      </c>
      <c r="C59" s="343"/>
      <c r="D59" s="17">
        <f t="shared" si="0"/>
        <v>0</v>
      </c>
      <c r="E59" s="15"/>
      <c r="F59" s="15"/>
      <c r="G59" s="15"/>
      <c r="H59" s="15"/>
      <c r="I59" s="15"/>
      <c r="J59" s="259"/>
    </row>
    <row r="60" spans="1:10" ht="12.75">
      <c r="A60" s="341"/>
      <c r="B60" s="16" t="s">
        <v>22</v>
      </c>
      <c r="C60" s="343"/>
      <c r="D60" s="17">
        <f t="shared" si="0"/>
        <v>0</v>
      </c>
      <c r="E60" s="15"/>
      <c r="F60" s="15"/>
      <c r="G60" s="15"/>
      <c r="H60" s="15"/>
      <c r="I60" s="15"/>
      <c r="J60" s="259"/>
    </row>
    <row r="61" spans="1:10" ht="12.75">
      <c r="A61" s="340" t="s">
        <v>8</v>
      </c>
      <c r="B61" s="1" t="s">
        <v>23</v>
      </c>
      <c r="C61" s="342">
        <f>IF(SUM(D61:D65)&lt;&gt;0,SUM(D61:D65)," ")</f>
        <v>0.05415162454873646</v>
      </c>
      <c r="D61" s="17">
        <f t="shared" si="0"/>
        <v>0.018050541516245487</v>
      </c>
      <c r="E61" s="15"/>
      <c r="F61" s="15">
        <v>15</v>
      </c>
      <c r="G61" s="15">
        <v>0</v>
      </c>
      <c r="H61" s="15">
        <v>10</v>
      </c>
      <c r="I61" s="15">
        <v>5</v>
      </c>
      <c r="J61" s="259">
        <v>5</v>
      </c>
    </row>
    <row r="62" spans="1:10" ht="12.75">
      <c r="A62" s="341"/>
      <c r="B62" s="16" t="s">
        <v>84</v>
      </c>
      <c r="C62" s="343"/>
      <c r="D62" s="17">
        <f t="shared" si="0"/>
        <v>0.018050541516245487</v>
      </c>
      <c r="E62" s="15"/>
      <c r="F62" s="15">
        <v>15</v>
      </c>
      <c r="G62" s="15">
        <v>0</v>
      </c>
      <c r="H62" s="15">
        <v>10</v>
      </c>
      <c r="I62" s="15">
        <v>5</v>
      </c>
      <c r="J62" s="259">
        <v>0</v>
      </c>
    </row>
    <row r="63" spans="1:10" ht="12.75">
      <c r="A63" s="341"/>
      <c r="B63" s="16" t="s">
        <v>85</v>
      </c>
      <c r="C63" s="343"/>
      <c r="D63" s="17">
        <f t="shared" si="0"/>
        <v>0.018050541516245487</v>
      </c>
      <c r="E63" s="15"/>
      <c r="F63" s="15">
        <v>15</v>
      </c>
      <c r="G63" s="15">
        <v>0</v>
      </c>
      <c r="H63" s="15">
        <v>10</v>
      </c>
      <c r="I63" s="15">
        <v>5</v>
      </c>
      <c r="J63" s="259">
        <v>0</v>
      </c>
    </row>
    <row r="64" spans="1:10" ht="12.75">
      <c r="A64" s="341"/>
      <c r="B64" s="16" t="s">
        <v>27</v>
      </c>
      <c r="C64" s="343"/>
      <c r="D64" s="17">
        <f t="shared" si="0"/>
        <v>0</v>
      </c>
      <c r="E64" s="15"/>
      <c r="F64" s="15"/>
      <c r="G64" s="15"/>
      <c r="H64" s="15"/>
      <c r="I64" s="15"/>
      <c r="J64" s="259"/>
    </row>
    <row r="65" spans="1:10" ht="12.75">
      <c r="A65" s="351"/>
      <c r="B65" s="16" t="s">
        <v>28</v>
      </c>
      <c r="C65" s="343"/>
      <c r="D65" s="17">
        <f t="shared" si="0"/>
        <v>0</v>
      </c>
      <c r="E65" s="15"/>
      <c r="F65" s="15"/>
      <c r="G65" s="15"/>
      <c r="H65" s="15"/>
      <c r="I65" s="15"/>
      <c r="J65" s="259"/>
    </row>
    <row r="66" spans="1:10" ht="26.25" customHeight="1" thickBot="1">
      <c r="A66" s="35"/>
      <c r="B66" s="34" t="s">
        <v>31</v>
      </c>
      <c r="C66" s="18">
        <f>IF(SUM(C39:C65)&lt;&gt;0,SUM(C39:C65)," ")</f>
        <v>0.9999999999999999</v>
      </c>
      <c r="D66" s="18">
        <f>IF(SUM(D39:D65)&lt;&gt;0,SUM(D39:D65)," ")</f>
        <v>1</v>
      </c>
      <c r="E66" s="19" t="str">
        <f>IF(SUM(E39:E65)&lt;&gt;0,SUM(E39:E65)," ")</f>
        <v> </v>
      </c>
      <c r="F66" s="19">
        <f>IF(SUM(F39:F65)&lt;&gt;0,SUM(F39:F65)," ")</f>
        <v>831</v>
      </c>
      <c r="G66" s="18">
        <f>IF(SUMPRODUCT($D39:$D65,G39:G65)&lt;&gt;0,SUMPRODUCT($D39:$D65,G39:G65)," ")</f>
        <v>3.7063778580024067</v>
      </c>
      <c r="H66" s="18">
        <f>IF(SUMPRODUCT($D39:$D65,H39:H65)&lt;&gt;0,SUMPRODUCT($D39:$D65,H39:H65)," ")</f>
        <v>6.149217809867629</v>
      </c>
      <c r="I66" s="18">
        <f>IF(SUMPRODUCT($D39:$D65,I39:I65)&lt;&gt;0,SUMPRODUCT($D39:$D65,I39:I65)," ")</f>
        <v>4.797833935018052</v>
      </c>
      <c r="J66" s="32">
        <f>IF(SUMPRODUCT($D39:$D65,J39:J65)&lt;&gt;0,SUMPRODUCT($D39:$D65,J39:J65)," ")</f>
        <v>5.778580024067389</v>
      </c>
    </row>
    <row r="67" spans="1:10" ht="12.75">
      <c r="A67" s="3"/>
      <c r="B67" s="5"/>
      <c r="C67" s="12"/>
      <c r="D67" s="12"/>
      <c r="E67" s="31">
        <f>SUM(E39:E65)</f>
        <v>0</v>
      </c>
      <c r="F67" s="31">
        <f>SUM(F39:F65)</f>
        <v>831</v>
      </c>
      <c r="G67" s="12"/>
      <c r="H67" s="12"/>
      <c r="I67" s="12"/>
      <c r="J67" s="12"/>
    </row>
    <row r="91" ht="13.5" thickBot="1"/>
    <row r="92" spans="2:7" ht="12.75">
      <c r="B92" s="349"/>
      <c r="C92" s="352" t="s">
        <v>32</v>
      </c>
      <c r="D92" s="353"/>
      <c r="E92" s="353"/>
      <c r="F92" s="354"/>
      <c r="G92" s="237"/>
    </row>
    <row r="93" spans="2:7" ht="40.5">
      <c r="B93" s="350"/>
      <c r="C93" s="196" t="str">
        <f>G37</f>
        <v>Option 1 "Build Home Depot"</v>
      </c>
      <c r="D93" s="196" t="str">
        <f>H37</f>
        <v>Option 2 "Don't develop the land"</v>
      </c>
      <c r="E93" s="196" t="str">
        <f>I37</f>
        <v>Option 3 "Build RV Park"</v>
      </c>
      <c r="F93" s="197" t="str">
        <f>J37</f>
        <v>Option 4 "Build specialty retail"</v>
      </c>
      <c r="G93" s="238"/>
    </row>
    <row r="94" spans="2:7" ht="29.25" customHeight="1" thickBot="1">
      <c r="B94" s="194" t="str">
        <f>B66</f>
        <v>OVERALL VALUE (SUMPRODUCT OF NORMALIZED WEIGHTS TIMES RATINGS)</v>
      </c>
      <c r="C94" s="33">
        <f>G66</f>
        <v>3.7063778580024067</v>
      </c>
      <c r="D94" s="33">
        <f>H66</f>
        <v>6.149217809867629</v>
      </c>
      <c r="E94" s="33">
        <f>I66</f>
        <v>4.797833935018052</v>
      </c>
      <c r="F94" s="33">
        <f>J66</f>
        <v>5.778580024067389</v>
      </c>
      <c r="G94" s="239"/>
    </row>
    <row r="97" ht="13.5" thickBot="1"/>
    <row r="98" spans="4:9" ht="13.5" thickBot="1">
      <c r="D98" s="334" t="str">
        <f>B39</f>
        <v>  A1.1 Promote job creation</v>
      </c>
      <c r="E98" s="335"/>
      <c r="F98" s="347"/>
      <c r="G98" s="347"/>
      <c r="H98" s="347"/>
      <c r="I98" s="348"/>
    </row>
    <row r="99" spans="4:8" ht="8.25" customHeight="1" thickBot="1">
      <c r="D99" s="211"/>
      <c r="E99" s="211"/>
      <c r="F99" s="211"/>
      <c r="G99" s="211"/>
      <c r="H99" s="211"/>
    </row>
    <row r="100" spans="4:9" ht="13.5" thickBot="1">
      <c r="D100" s="334" t="str">
        <f>B40</f>
        <v>  A1.2 Keep the city's retail base competitive</v>
      </c>
      <c r="E100" s="335"/>
      <c r="F100" s="335"/>
      <c r="G100" s="335"/>
      <c r="H100" s="335"/>
      <c r="I100" s="336"/>
    </row>
    <row r="101" spans="4:8" ht="8.25" customHeight="1" thickBot="1">
      <c r="D101" s="210"/>
      <c r="E101" s="210"/>
      <c r="F101" s="210"/>
      <c r="G101" s="210"/>
      <c r="H101" s="210"/>
    </row>
    <row r="102" spans="2:9" ht="26.25" thickBot="1">
      <c r="B102" s="337" t="str">
        <f>A39</f>
        <v>A1. Support the city and its residents</v>
      </c>
      <c r="D102" s="334" t="str">
        <f>B41</f>
        <v>  A1.3 Promote conveniance of shopping</v>
      </c>
      <c r="E102" s="335"/>
      <c r="F102" s="335"/>
      <c r="G102" s="335"/>
      <c r="H102" s="335"/>
      <c r="I102" s="336"/>
    </row>
    <row r="103" spans="2:8" ht="8.25" customHeight="1" thickBot="1">
      <c r="B103" s="338"/>
      <c r="D103" s="210"/>
      <c r="E103" s="210"/>
      <c r="F103" s="210"/>
      <c r="G103" s="210"/>
      <c r="H103" s="210"/>
    </row>
    <row r="104" spans="2:9" ht="13.5" thickBot="1">
      <c r="B104" s="339"/>
      <c r="D104" s="334" t="str">
        <f>B42</f>
        <v>  A1.4 </v>
      </c>
      <c r="E104" s="335"/>
      <c r="F104" s="335"/>
      <c r="G104" s="335"/>
      <c r="H104" s="335"/>
      <c r="I104" s="336"/>
    </row>
    <row r="105" spans="4:8" ht="8.25" customHeight="1" thickBot="1">
      <c r="D105" s="210"/>
      <c r="E105" s="210"/>
      <c r="F105" s="210"/>
      <c r="G105" s="210"/>
      <c r="H105" s="210"/>
    </row>
    <row r="106" spans="4:9" ht="13.5" thickBot="1">
      <c r="D106" s="334" t="str">
        <f>B43</f>
        <v>  A1.5 </v>
      </c>
      <c r="E106" s="335"/>
      <c r="F106" s="335"/>
      <c r="G106" s="335"/>
      <c r="H106" s="335"/>
      <c r="I106" s="336"/>
    </row>
    <row r="107" spans="4:8" ht="8.25" customHeight="1" thickBot="1">
      <c r="D107" s="210"/>
      <c r="E107" s="210"/>
      <c r="F107" s="210"/>
      <c r="G107" s="210"/>
      <c r="H107" s="210"/>
    </row>
    <row r="108" spans="4:9" ht="13.5" thickBot="1">
      <c r="D108" s="334" t="str">
        <f>B44</f>
        <v>  A1.6 </v>
      </c>
      <c r="E108" s="335"/>
      <c r="F108" s="335"/>
      <c r="G108" s="335"/>
      <c r="H108" s="335"/>
      <c r="I108" s="336"/>
    </row>
    <row r="109" spans="4:9" ht="12.75">
      <c r="D109" s="212"/>
      <c r="E109" s="212"/>
      <c r="F109" s="212"/>
      <c r="G109" s="212"/>
      <c r="H109" s="212"/>
      <c r="I109" s="213"/>
    </row>
    <row r="110" spans="4:9" ht="12.75">
      <c r="D110" s="212"/>
      <c r="E110" s="212"/>
      <c r="F110" s="212"/>
      <c r="G110" s="212"/>
      <c r="H110" s="212"/>
      <c r="I110" s="213"/>
    </row>
    <row r="111" ht="13.5" thickBot="1"/>
    <row r="112" spans="4:9" ht="13.5" thickBot="1">
      <c r="D112" s="334" t="str">
        <f>B45</f>
        <v>  A2.1 Provide community service</v>
      </c>
      <c r="E112" s="335"/>
      <c r="F112" s="335"/>
      <c r="G112" s="335"/>
      <c r="H112" s="335"/>
      <c r="I112" s="336"/>
    </row>
    <row r="113" spans="4:8" ht="8.25" customHeight="1" thickBot="1">
      <c r="D113" s="211"/>
      <c r="E113" s="211"/>
      <c r="F113" s="211"/>
      <c r="G113" s="211"/>
      <c r="H113" s="211"/>
    </row>
    <row r="114" spans="2:9" ht="26.25" thickBot="1">
      <c r="B114" s="337" t="str">
        <f>A45</f>
        <v>A2. Enhance viability of community</v>
      </c>
      <c r="D114" s="334" t="str">
        <f>B46</f>
        <v>  A2.2 Maintain small town feel</v>
      </c>
      <c r="E114" s="335"/>
      <c r="F114" s="335"/>
      <c r="G114" s="335"/>
      <c r="H114" s="335"/>
      <c r="I114" s="336"/>
    </row>
    <row r="115" spans="2:8" ht="8.25" customHeight="1" thickBot="1">
      <c r="B115" s="338"/>
      <c r="D115" s="210"/>
      <c r="E115" s="210"/>
      <c r="F115" s="210"/>
      <c r="G115" s="210"/>
      <c r="H115" s="210"/>
    </row>
    <row r="116" spans="2:9" ht="13.5" thickBot="1">
      <c r="B116" s="339"/>
      <c r="D116" s="334" t="str">
        <f>B47</f>
        <v>  A2.3 Increase tax revenue</v>
      </c>
      <c r="E116" s="335"/>
      <c r="F116" s="335"/>
      <c r="G116" s="335"/>
      <c r="H116" s="335"/>
      <c r="I116" s="336"/>
    </row>
    <row r="117" spans="4:8" ht="8.25" customHeight="1" thickBot="1">
      <c r="D117" s="210"/>
      <c r="E117" s="210"/>
      <c r="F117" s="210"/>
      <c r="G117" s="210"/>
      <c r="H117" s="210"/>
    </row>
    <row r="118" spans="4:9" ht="13.5" thickBot="1">
      <c r="D118" s="334" t="str">
        <f>B48</f>
        <v>  A2.4 Min. impact on local businesses</v>
      </c>
      <c r="E118" s="335"/>
      <c r="F118" s="335"/>
      <c r="G118" s="335"/>
      <c r="H118" s="335"/>
      <c r="I118" s="336"/>
    </row>
    <row r="119" spans="4:8" ht="8.25" customHeight="1" thickBot="1">
      <c r="D119" s="210"/>
      <c r="E119" s="210"/>
      <c r="F119" s="210"/>
      <c r="G119" s="210"/>
      <c r="H119" s="210"/>
    </row>
    <row r="120" spans="4:9" ht="13.5" thickBot="1">
      <c r="D120" s="334" t="str">
        <f>B49</f>
        <v>  A2.5</v>
      </c>
      <c r="E120" s="335"/>
      <c r="F120" s="335"/>
      <c r="G120" s="335"/>
      <c r="H120" s="335"/>
      <c r="I120" s="336"/>
    </row>
    <row r="123" ht="13.5" thickBot="1"/>
    <row r="124" spans="4:9" ht="13.5" thickBot="1">
      <c r="D124" s="334" t="str">
        <f>B50</f>
        <v>  A3.1 Minimize disruption to daily life</v>
      </c>
      <c r="E124" s="335"/>
      <c r="F124" s="335"/>
      <c r="G124" s="335"/>
      <c r="H124" s="335"/>
      <c r="I124" s="336"/>
    </row>
    <row r="125" spans="4:8" ht="8.25" customHeight="1" thickBot="1">
      <c r="D125" s="211"/>
      <c r="E125" s="211"/>
      <c r="F125" s="211"/>
      <c r="G125" s="211"/>
      <c r="H125" s="211"/>
    </row>
    <row r="126" spans="1:9" ht="13.5" customHeight="1" thickBot="1">
      <c r="A126" s="215"/>
      <c r="D126" s="334" t="str">
        <f>B51</f>
        <v>  A3.2 Minimize crime (day laborer congregation)</v>
      </c>
      <c r="E126" s="335"/>
      <c r="F126" s="335"/>
      <c r="G126" s="335"/>
      <c r="H126" s="335"/>
      <c r="I126" s="336"/>
    </row>
    <row r="127" spans="1:8" ht="8.25" customHeight="1" thickBot="1">
      <c r="A127" s="214"/>
      <c r="D127" s="210"/>
      <c r="E127" s="210"/>
      <c r="F127" s="210"/>
      <c r="G127" s="210"/>
      <c r="H127" s="210"/>
    </row>
    <row r="128" spans="1:9" ht="26.25" thickBot="1">
      <c r="A128" s="215"/>
      <c r="B128" s="337" t="str">
        <f>A50</f>
        <v>A3. Optimize social impact on the city</v>
      </c>
      <c r="D128" s="334" t="str">
        <f>B52</f>
        <v>  A3.3 Min. traffic</v>
      </c>
      <c r="E128" s="335"/>
      <c r="F128" s="335"/>
      <c r="G128" s="335"/>
      <c r="H128" s="335"/>
      <c r="I128" s="336"/>
    </row>
    <row r="129" spans="1:8" ht="8.25" customHeight="1" thickBot="1">
      <c r="A129" s="214"/>
      <c r="B129" s="338"/>
      <c r="D129" s="210"/>
      <c r="E129" s="210"/>
      <c r="F129" s="210"/>
      <c r="G129" s="210"/>
      <c r="H129" s="210"/>
    </row>
    <row r="130" spans="1:9" ht="16.5" thickBot="1">
      <c r="A130" s="215"/>
      <c r="B130" s="339"/>
      <c r="D130" s="334" t="str">
        <f>B53</f>
        <v>  A3.4 </v>
      </c>
      <c r="E130" s="335"/>
      <c r="F130" s="335"/>
      <c r="G130" s="335"/>
      <c r="H130" s="335"/>
      <c r="I130" s="336"/>
    </row>
    <row r="131" spans="1:8" ht="8.25" customHeight="1" thickBot="1">
      <c r="A131" s="214"/>
      <c r="D131" s="210"/>
      <c r="E131" s="210"/>
      <c r="F131" s="210"/>
      <c r="G131" s="210"/>
      <c r="H131" s="210"/>
    </row>
    <row r="132" spans="1:9" ht="16.5" thickBot="1">
      <c r="A132" s="215"/>
      <c r="D132" s="334" t="str">
        <f>B54</f>
        <v>  A3.5 </v>
      </c>
      <c r="E132" s="335"/>
      <c r="F132" s="335"/>
      <c r="G132" s="335"/>
      <c r="H132" s="335"/>
      <c r="I132" s="336"/>
    </row>
    <row r="133" spans="4:8" ht="8.25" customHeight="1" thickBot="1">
      <c r="D133" s="210"/>
      <c r="E133" s="210"/>
      <c r="F133" s="210"/>
      <c r="G133" s="210"/>
      <c r="H133" s="210"/>
    </row>
    <row r="134" spans="4:9" ht="13.5" thickBot="1">
      <c r="D134" s="334" t="str">
        <f>B55</f>
        <v>  A3.6</v>
      </c>
      <c r="E134" s="335"/>
      <c r="F134" s="335"/>
      <c r="G134" s="335"/>
      <c r="H134" s="335"/>
      <c r="I134" s="336"/>
    </row>
    <row r="137" ht="13.5" thickBot="1"/>
    <row r="138" spans="4:9" ht="13.5" thickBot="1">
      <c r="D138" s="334" t="str">
        <f>B56</f>
        <v>  A4.1 Minimize noise</v>
      </c>
      <c r="E138" s="335"/>
      <c r="F138" s="335"/>
      <c r="G138" s="335"/>
      <c r="H138" s="335"/>
      <c r="I138" s="336"/>
    </row>
    <row r="139" spans="4:8" ht="8.25" customHeight="1" thickBot="1">
      <c r="D139" s="211"/>
      <c r="E139" s="211"/>
      <c r="F139" s="211"/>
      <c r="G139" s="211"/>
      <c r="H139" s="211"/>
    </row>
    <row r="140" spans="2:9" ht="26.25" thickBot="1">
      <c r="B140" s="337" t="str">
        <f>A56</f>
        <v>A4. Minimize adverse environmental impact</v>
      </c>
      <c r="D140" s="334" t="str">
        <f>B57</f>
        <v>  A4.2 Minimize hazardous material spills</v>
      </c>
      <c r="E140" s="335"/>
      <c r="F140" s="335"/>
      <c r="G140" s="335"/>
      <c r="H140" s="335"/>
      <c r="I140" s="336"/>
    </row>
    <row r="141" spans="2:8" ht="8.25" customHeight="1" thickBot="1">
      <c r="B141" s="338"/>
      <c r="D141" s="210"/>
      <c r="E141" s="210"/>
      <c r="F141" s="210"/>
      <c r="G141" s="210"/>
      <c r="H141" s="210"/>
    </row>
    <row r="142" spans="2:9" ht="13.5" thickBot="1">
      <c r="B142" s="339"/>
      <c r="D142" s="334" t="str">
        <f>B58</f>
        <v>  A4.3 Min. air pollution</v>
      </c>
      <c r="E142" s="335"/>
      <c r="F142" s="335"/>
      <c r="G142" s="335"/>
      <c r="H142" s="335"/>
      <c r="I142" s="336"/>
    </row>
    <row r="143" spans="4:8" ht="8.25" customHeight="1" thickBot="1">
      <c r="D143" s="210"/>
      <c r="E143" s="210"/>
      <c r="F143" s="210"/>
      <c r="G143" s="210"/>
      <c r="H143" s="210"/>
    </row>
    <row r="144" spans="4:9" ht="13.5" thickBot="1">
      <c r="D144" s="334" t="str">
        <f>B59</f>
        <v>  A4.4 </v>
      </c>
      <c r="E144" s="335"/>
      <c r="F144" s="335"/>
      <c r="G144" s="335"/>
      <c r="H144" s="335"/>
      <c r="I144" s="336"/>
    </row>
    <row r="145" spans="4:8" ht="8.25" customHeight="1" thickBot="1">
      <c r="D145" s="210"/>
      <c r="E145" s="210"/>
      <c r="F145" s="210"/>
      <c r="G145" s="210"/>
      <c r="H145" s="210"/>
    </row>
    <row r="146" spans="4:9" ht="13.5" thickBot="1">
      <c r="D146" s="334" t="str">
        <f>B60</f>
        <v>  A4.5 </v>
      </c>
      <c r="E146" s="335"/>
      <c r="F146" s="335"/>
      <c r="G146" s="335"/>
      <c r="H146" s="335"/>
      <c r="I146" s="336"/>
    </row>
    <row r="149" ht="13.5" thickBot="1"/>
    <row r="150" spans="4:9" ht="13.5" thickBot="1">
      <c r="D150" s="334" t="str">
        <f>B61</f>
        <v>  A5.1 Minimize impact from possible earthquake</v>
      </c>
      <c r="E150" s="335"/>
      <c r="F150" s="335"/>
      <c r="G150" s="335"/>
      <c r="H150" s="335"/>
      <c r="I150" s="336"/>
    </row>
    <row r="151" spans="4:8" ht="8.25" customHeight="1" thickBot="1">
      <c r="D151" s="211"/>
      <c r="E151" s="211"/>
      <c r="F151" s="211"/>
      <c r="G151" s="211"/>
      <c r="H151" s="211"/>
    </row>
    <row r="152" spans="2:9" ht="26.25" thickBot="1">
      <c r="B152" s="337" t="str">
        <f>A61</f>
        <v>A5. Minimize health and safety impact</v>
      </c>
      <c r="D152" s="334" t="str">
        <f>B62</f>
        <v>  A5.2 Min. traffic accidents</v>
      </c>
      <c r="E152" s="335"/>
      <c r="F152" s="335"/>
      <c r="G152" s="335"/>
      <c r="H152" s="335"/>
      <c r="I152" s="336"/>
    </row>
    <row r="153" spans="2:8" ht="8.25" customHeight="1" thickBot="1">
      <c r="B153" s="338"/>
      <c r="D153" s="210"/>
      <c r="E153" s="210"/>
      <c r="F153" s="210"/>
      <c r="G153" s="210"/>
      <c r="H153" s="210"/>
    </row>
    <row r="154" spans="2:9" ht="13.5" thickBot="1">
      <c r="B154" s="339"/>
      <c r="D154" s="334" t="str">
        <f>B63</f>
        <v>  A5.3 Min. impact on existing infrastructure</v>
      </c>
      <c r="E154" s="335"/>
      <c r="F154" s="335"/>
      <c r="G154" s="335"/>
      <c r="H154" s="335"/>
      <c r="I154" s="336"/>
    </row>
    <row r="155" spans="4:8" ht="8.25" customHeight="1" thickBot="1">
      <c r="D155" s="210"/>
      <c r="E155" s="210"/>
      <c r="F155" s="210"/>
      <c r="G155" s="210"/>
      <c r="H155" s="210"/>
    </row>
    <row r="156" spans="4:9" ht="13.5" thickBot="1">
      <c r="D156" s="334" t="str">
        <f>B64</f>
        <v>  A5.4</v>
      </c>
      <c r="E156" s="335"/>
      <c r="F156" s="335"/>
      <c r="G156" s="335"/>
      <c r="H156" s="335"/>
      <c r="I156" s="336"/>
    </row>
    <row r="157" spans="4:8" ht="8.25" customHeight="1" thickBot="1">
      <c r="D157" s="210"/>
      <c r="E157" s="210"/>
      <c r="F157" s="210"/>
      <c r="G157" s="210"/>
      <c r="H157" s="210"/>
    </row>
    <row r="158" spans="4:9" ht="13.5" thickBot="1">
      <c r="D158" s="334" t="str">
        <f>B65</f>
        <v>  A5.5</v>
      </c>
      <c r="E158" s="335"/>
      <c r="F158" s="335"/>
      <c r="G158" s="335"/>
      <c r="H158" s="335"/>
      <c r="I158" s="336"/>
    </row>
  </sheetData>
  <sheetProtection sheet="1" objects="1" scenarios="1"/>
  <mergeCells count="44">
    <mergeCell ref="D98:I98"/>
    <mergeCell ref="A56:A60"/>
    <mergeCell ref="C56:C60"/>
    <mergeCell ref="B92:B93"/>
    <mergeCell ref="A61:A65"/>
    <mergeCell ref="C61:C65"/>
    <mergeCell ref="C92:F92"/>
    <mergeCell ref="A50:A55"/>
    <mergeCell ref="C50:C55"/>
    <mergeCell ref="A39:A44"/>
    <mergeCell ref="C39:C44"/>
    <mergeCell ref="A45:A49"/>
    <mergeCell ref="C45:C49"/>
    <mergeCell ref="D108:I108"/>
    <mergeCell ref="D112:I112"/>
    <mergeCell ref="D114:I114"/>
    <mergeCell ref="D116:I116"/>
    <mergeCell ref="D100:I100"/>
    <mergeCell ref="D102:I102"/>
    <mergeCell ref="D104:I104"/>
    <mergeCell ref="D106:I106"/>
    <mergeCell ref="D126:I126"/>
    <mergeCell ref="D128:I128"/>
    <mergeCell ref="D130:I130"/>
    <mergeCell ref="D132:I132"/>
    <mergeCell ref="D118:I118"/>
    <mergeCell ref="D120:I120"/>
    <mergeCell ref="D124:I124"/>
    <mergeCell ref="D150:I150"/>
    <mergeCell ref="D152:I152"/>
    <mergeCell ref="D134:I134"/>
    <mergeCell ref="D138:I138"/>
    <mergeCell ref="D140:I140"/>
    <mergeCell ref="D142:I142"/>
    <mergeCell ref="D154:I154"/>
    <mergeCell ref="D156:I156"/>
    <mergeCell ref="D158:I158"/>
    <mergeCell ref="B102:B104"/>
    <mergeCell ref="B114:B116"/>
    <mergeCell ref="B128:B130"/>
    <mergeCell ref="B140:B142"/>
    <mergeCell ref="B152:B154"/>
    <mergeCell ref="D144:I144"/>
    <mergeCell ref="D146:I146"/>
  </mergeCells>
  <printOptions/>
  <pageMargins left="0.75" right="0.66" top="1" bottom="1" header="0.5" footer="0.5"/>
  <pageSetup horizontalDpi="600" verticalDpi="600" orientation="landscape" scale="65" r:id="rId4"/>
  <rowBreaks count="3" manualBreakCount="3">
    <brk id="31" max="10" man="1"/>
    <brk id="67" max="10" man="1"/>
    <brk id="96" max="10" man="1"/>
  </rowBreaks>
  <drawing r:id="rId3"/>
  <legacyDrawing r:id="rId2"/>
  <oleObjects>
    <oleObject progId="Document" shapeId="74982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32:J91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6.57421875" style="80" customWidth="1"/>
    <col min="2" max="2" width="46.57421875" style="80" customWidth="1"/>
    <col min="3" max="3" width="8.28125" style="112" customWidth="1"/>
    <col min="4" max="4" width="8.7109375" style="113" customWidth="1"/>
    <col min="5" max="5" width="9.28125" style="114" customWidth="1"/>
    <col min="6" max="6" width="9.7109375" style="114" customWidth="1"/>
    <col min="7" max="7" width="8.57421875" style="112" customWidth="1"/>
    <col min="8" max="8" width="8.28125" style="112" customWidth="1"/>
    <col min="9" max="10" width="9.140625" style="112" customWidth="1"/>
    <col min="11" max="16384" width="9.140625" style="8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:10" ht="21">
      <c r="A32" s="208" t="s">
        <v>76</v>
      </c>
      <c r="B32" s="76"/>
      <c r="C32" s="77"/>
      <c r="D32" s="78"/>
      <c r="E32" s="79"/>
      <c r="F32" s="79"/>
      <c r="G32" s="77"/>
      <c r="H32" s="77"/>
      <c r="I32" s="77"/>
      <c r="J32" s="77"/>
    </row>
    <row r="33" spans="1:10" ht="21" thickBot="1">
      <c r="A33" s="208"/>
      <c r="B33" s="76"/>
      <c r="C33" s="77"/>
      <c r="D33" s="78"/>
      <c r="E33" s="79"/>
      <c r="F33" s="79"/>
      <c r="G33" s="77"/>
      <c r="H33" s="77"/>
      <c r="I33" s="77"/>
      <c r="J33" s="77"/>
    </row>
    <row r="34" spans="2:10" ht="12.75">
      <c r="B34" s="76"/>
      <c r="C34" s="77"/>
      <c r="D34" s="78"/>
      <c r="E34" s="79"/>
      <c r="F34" s="79"/>
      <c r="G34" s="81" t="s">
        <v>36</v>
      </c>
      <c r="H34" s="82"/>
      <c r="I34" s="82"/>
      <c r="J34" s="83"/>
    </row>
    <row r="35" spans="2:10" ht="13.5" thickBot="1">
      <c r="B35" s="76"/>
      <c r="C35" s="77"/>
      <c r="D35" s="78"/>
      <c r="E35" s="79"/>
      <c r="F35" s="79"/>
      <c r="G35" s="84" t="s">
        <v>37</v>
      </c>
      <c r="H35" s="85"/>
      <c r="I35" s="85"/>
      <c r="J35" s="86"/>
    </row>
    <row r="36" spans="1:10" ht="51" customHeight="1">
      <c r="A36" s="362"/>
      <c r="B36" s="363"/>
      <c r="C36" s="87" t="s">
        <v>30</v>
      </c>
      <c r="D36" s="87" t="s">
        <v>29</v>
      </c>
      <c r="E36" s="88" t="s">
        <v>75</v>
      </c>
      <c r="F36" s="88" t="s">
        <v>73</v>
      </c>
      <c r="G36" s="89" t="s">
        <v>0</v>
      </c>
      <c r="H36" s="89" t="s">
        <v>33</v>
      </c>
      <c r="I36" s="89" t="s">
        <v>74</v>
      </c>
      <c r="J36" s="90" t="s">
        <v>34</v>
      </c>
    </row>
    <row r="37" spans="1:10" ht="12.75">
      <c r="A37" s="370" t="s">
        <v>1</v>
      </c>
      <c r="B37" s="371"/>
      <c r="C37" s="91"/>
      <c r="D37" s="92"/>
      <c r="E37" s="93"/>
      <c r="F37" s="93"/>
      <c r="G37" s="92"/>
      <c r="H37" s="92"/>
      <c r="I37" s="92"/>
      <c r="J37" s="94"/>
    </row>
    <row r="38" spans="1:10" ht="12.75" customHeight="1">
      <c r="A38" s="367" t="s">
        <v>44</v>
      </c>
      <c r="B38" s="95" t="s">
        <v>45</v>
      </c>
      <c r="C38" s="364">
        <f>IF(SUM(D38:D40)&lt;&gt;0,SUM(D38:D40)," ")</f>
        <v>0.5422993492407809</v>
      </c>
      <c r="D38" s="97">
        <f aca="true" t="shared" si="0" ref="D38:D44">IF($F$46&lt;&gt;0,F38/$F$46," ")</f>
        <v>0.21691973969631237</v>
      </c>
      <c r="E38" s="98"/>
      <c r="F38" s="98">
        <v>100</v>
      </c>
      <c r="G38" s="98">
        <v>1</v>
      </c>
      <c r="H38" s="98">
        <v>5</v>
      </c>
      <c r="I38" s="98">
        <v>5</v>
      </c>
      <c r="J38" s="264">
        <v>5</v>
      </c>
    </row>
    <row r="39" spans="1:10" ht="12.75" customHeight="1">
      <c r="A39" s="367"/>
      <c r="B39" s="99" t="s">
        <v>46</v>
      </c>
      <c r="C39" s="365"/>
      <c r="D39" s="97">
        <f t="shared" si="0"/>
        <v>0.10845986984815618</v>
      </c>
      <c r="E39" s="98"/>
      <c r="F39" s="98">
        <v>50</v>
      </c>
      <c r="G39" s="98">
        <v>5</v>
      </c>
      <c r="H39" s="98">
        <v>5</v>
      </c>
      <c r="I39" s="98">
        <v>10</v>
      </c>
      <c r="J39" s="264">
        <v>7</v>
      </c>
    </row>
    <row r="40" spans="1:10" ht="12.75">
      <c r="A40" s="368"/>
      <c r="B40" s="100" t="s">
        <v>86</v>
      </c>
      <c r="C40" s="366"/>
      <c r="D40" s="97">
        <f t="shared" si="0"/>
        <v>0.21691973969631237</v>
      </c>
      <c r="E40" s="101"/>
      <c r="F40" s="101">
        <v>100</v>
      </c>
      <c r="G40" s="101">
        <v>9</v>
      </c>
      <c r="H40" s="101">
        <v>5</v>
      </c>
      <c r="I40" s="101">
        <v>10</v>
      </c>
      <c r="J40" s="265">
        <v>8</v>
      </c>
    </row>
    <row r="41" spans="1:10" ht="12.75">
      <c r="A41" s="369" t="s">
        <v>48</v>
      </c>
      <c r="B41" s="102" t="s">
        <v>49</v>
      </c>
      <c r="C41" s="364">
        <f>IF(SUM(D41:D44)&lt;&gt;0,SUM(D41:D44)," ")</f>
        <v>0.4577006507592191</v>
      </c>
      <c r="D41" s="97">
        <f t="shared" si="0"/>
        <v>0.14967462039045554</v>
      </c>
      <c r="E41" s="98"/>
      <c r="F41" s="98">
        <v>69</v>
      </c>
      <c r="G41" s="98">
        <v>7</v>
      </c>
      <c r="H41" s="98">
        <v>5</v>
      </c>
      <c r="I41" s="98">
        <v>6</v>
      </c>
      <c r="J41" s="264">
        <v>5</v>
      </c>
    </row>
    <row r="42" spans="1:10" ht="12.75">
      <c r="A42" s="368"/>
      <c r="B42" s="103" t="s">
        <v>87</v>
      </c>
      <c r="C42" s="366"/>
      <c r="D42" s="97">
        <f t="shared" si="0"/>
        <v>0.08459869848156182</v>
      </c>
      <c r="E42" s="98"/>
      <c r="F42" s="98">
        <v>39</v>
      </c>
      <c r="G42" s="98">
        <v>5</v>
      </c>
      <c r="H42" s="98">
        <v>5</v>
      </c>
      <c r="I42" s="98">
        <v>4</v>
      </c>
      <c r="J42" s="264">
        <v>2</v>
      </c>
    </row>
    <row r="43" spans="1:10" ht="12.75">
      <c r="A43" s="368"/>
      <c r="B43" s="103" t="s">
        <v>88</v>
      </c>
      <c r="C43" s="366"/>
      <c r="D43" s="97">
        <f t="shared" si="0"/>
        <v>0.17787418655097614</v>
      </c>
      <c r="E43" s="98"/>
      <c r="F43" s="98">
        <v>82</v>
      </c>
      <c r="G43" s="98">
        <v>10</v>
      </c>
      <c r="H43" s="98">
        <v>5</v>
      </c>
      <c r="I43" s="98">
        <v>5</v>
      </c>
      <c r="J43" s="264">
        <v>5</v>
      </c>
    </row>
    <row r="44" spans="1:10" ht="12.75">
      <c r="A44" s="368"/>
      <c r="B44" s="103" t="s">
        <v>89</v>
      </c>
      <c r="C44" s="366"/>
      <c r="D44" s="97">
        <f t="shared" si="0"/>
        <v>0.0455531453362256</v>
      </c>
      <c r="E44" s="98"/>
      <c r="F44" s="98">
        <v>21</v>
      </c>
      <c r="G44" s="98">
        <v>2</v>
      </c>
      <c r="H44" s="98">
        <v>5</v>
      </c>
      <c r="I44" s="98">
        <v>5</v>
      </c>
      <c r="J44" s="264">
        <v>2</v>
      </c>
    </row>
    <row r="45" spans="1:10" ht="23.25" thickBot="1">
      <c r="A45" s="104"/>
      <c r="B45" s="105" t="s">
        <v>31</v>
      </c>
      <c r="C45" s="106">
        <f>IF(SUM(C38:C44)&lt;&gt;0,SUM(C38:C44)," ")</f>
        <v>1</v>
      </c>
      <c r="D45" s="106">
        <f>IF(SUM(D38:D44)&lt;&gt;0,SUM(D38:D44)," ")</f>
        <v>0.9999999999999999</v>
      </c>
      <c r="E45" s="107" t="str">
        <f>IF(SUM(E38:E44)&lt;&gt;0,SUM(E38:E44)," ")</f>
        <v> </v>
      </c>
      <c r="F45" s="107">
        <f>IF(SUM(F38:F44)&lt;&gt;0,SUM(F38:F44)," ")</f>
        <v>461</v>
      </c>
      <c r="G45" s="96">
        <f>IF(SUMPRODUCT($D38:$D44,G38:G44)&lt;&gt;0,SUMPRODUCT($D38:$D44,G38:G44)," ")</f>
        <v>6.052060737527114</v>
      </c>
      <c r="H45" s="96">
        <f>IF(SUMPRODUCT($D38:$D44,H38:H44)&lt;&gt;0,SUMPRODUCT($D38:$D44,H38:H44)," ")</f>
        <v>5</v>
      </c>
      <c r="I45" s="96">
        <f>IF(SUMPRODUCT($D38:$D44,I38:I44)&lt;&gt;0,SUMPRODUCT($D38:$D44,I38:I44)," ")</f>
        <v>6.6919739696312375</v>
      </c>
      <c r="J45" s="108">
        <f>IF(SUMPRODUCT($D38:$D44,J38:J44)&lt;&gt;0,SUMPRODUCT($D38:$D44,J38:J44)," ")</f>
        <v>5.477223427331888</v>
      </c>
    </row>
    <row r="46" spans="2:10" ht="12.75">
      <c r="B46" s="109"/>
      <c r="C46" s="110"/>
      <c r="D46" s="110"/>
      <c r="E46" s="111">
        <f>SUM(E38:E44)</f>
        <v>0</v>
      </c>
      <c r="F46" s="300">
        <f>SUM(F38:F44)</f>
        <v>461</v>
      </c>
      <c r="G46" s="110"/>
      <c r="H46" s="110"/>
      <c r="I46" s="110"/>
      <c r="J46" s="110"/>
    </row>
    <row r="47" spans="2:10" ht="12.75">
      <c r="B47" s="228"/>
      <c r="C47" s="229"/>
      <c r="D47" s="229"/>
      <c r="E47" s="230"/>
      <c r="F47" s="230"/>
      <c r="G47" s="229"/>
      <c r="H47" s="229"/>
      <c r="I47" s="229"/>
      <c r="J47" s="229"/>
    </row>
    <row r="70" ht="13.5" thickBot="1"/>
    <row r="71" spans="2:7" ht="12.75">
      <c r="B71" s="360"/>
      <c r="C71" s="372" t="s">
        <v>32</v>
      </c>
      <c r="D71" s="373"/>
      <c r="E71" s="373"/>
      <c r="F71" s="374"/>
      <c r="G71" s="253"/>
    </row>
    <row r="72" spans="2:7" ht="40.5">
      <c r="B72" s="361"/>
      <c r="C72" s="202" t="str">
        <f>G36</f>
        <v>Option 1 "Build Home Depot"</v>
      </c>
      <c r="D72" s="202" t="str">
        <f>H36</f>
        <v>Option 2 "Don't develop the land"</v>
      </c>
      <c r="E72" s="202" t="str">
        <f>I36</f>
        <v>Option 3 "Build RV Park"</v>
      </c>
      <c r="F72" s="203" t="str">
        <f>J36</f>
        <v>Option 4 "Build specialty retail"</v>
      </c>
      <c r="G72" s="254"/>
    </row>
    <row r="73" spans="2:7" ht="21" thickBot="1">
      <c r="B73" s="115" t="str">
        <f>B45</f>
        <v>OVERALL VALUE (SUMPRODUCT OF NORMALIZED WEIGHTS TIMES RATINGS)</v>
      </c>
      <c r="C73" s="116">
        <f>G45</f>
        <v>6.052060737527114</v>
      </c>
      <c r="D73" s="116">
        <f>H45</f>
        <v>5</v>
      </c>
      <c r="E73" s="116">
        <f>I45</f>
        <v>6.6919739696312375</v>
      </c>
      <c r="F73" s="116">
        <f>J45</f>
        <v>5.477223427331888</v>
      </c>
      <c r="G73" s="255"/>
    </row>
    <row r="76" ht="13.5" thickBot="1"/>
    <row r="77" spans="4:10" ht="13.5" thickBot="1">
      <c r="D77" s="355" t="str">
        <f>B38</f>
        <v>B1.1 Maintain prices competitive </v>
      </c>
      <c r="E77" s="356"/>
      <c r="F77" s="356"/>
      <c r="G77" s="356"/>
      <c r="H77" s="356"/>
      <c r="I77" s="356"/>
      <c r="J77" s="336"/>
    </row>
    <row r="78" spans="2:8" ht="8.25" customHeight="1" thickBot="1">
      <c r="B78" s="357" t="str">
        <f>A38</f>
        <v>B1. Maintain market share</v>
      </c>
      <c r="D78" s="212"/>
      <c r="E78" s="212"/>
      <c r="F78" s="212"/>
      <c r="G78" s="212"/>
      <c r="H78" s="212"/>
    </row>
    <row r="79" spans="2:10" ht="13.5" thickBot="1">
      <c r="B79" s="358"/>
      <c r="D79" s="355" t="str">
        <f>B39</f>
        <v>B1.2 Remain competitive by providing nearby convenience</v>
      </c>
      <c r="E79" s="356"/>
      <c r="F79" s="356"/>
      <c r="G79" s="356"/>
      <c r="H79" s="356"/>
      <c r="I79" s="356"/>
      <c r="J79" s="336"/>
    </row>
    <row r="80" spans="2:8" ht="8.25" customHeight="1" thickBot="1">
      <c r="B80" s="359"/>
      <c r="D80" s="212"/>
      <c r="E80" s="212"/>
      <c r="F80" s="212"/>
      <c r="G80" s="212"/>
      <c r="H80" s="212"/>
    </row>
    <row r="81" spans="2:10" ht="13.5" thickBot="1">
      <c r="B81" s="217"/>
      <c r="D81" s="355" t="str">
        <f>B40</f>
        <v>B1.3 Maximize the size of the market</v>
      </c>
      <c r="E81" s="356"/>
      <c r="F81" s="356"/>
      <c r="G81" s="356"/>
      <c r="H81" s="356"/>
      <c r="I81" s="356"/>
      <c r="J81" s="336"/>
    </row>
    <row r="84" ht="13.5" thickBot="1"/>
    <row r="85" spans="4:10" ht="13.5" thickBot="1">
      <c r="D85" s="355" t="str">
        <f>B41</f>
        <v>B2.1 Minimize labor costs</v>
      </c>
      <c r="E85" s="356"/>
      <c r="F85" s="356"/>
      <c r="G85" s="356"/>
      <c r="H85" s="356"/>
      <c r="I85" s="356"/>
      <c r="J85" s="336"/>
    </row>
    <row r="86" spans="2:8" ht="8.25" customHeight="1" thickBot="1">
      <c r="B86" s="220"/>
      <c r="D86" s="212"/>
      <c r="E86" s="212"/>
      <c r="F86" s="212"/>
      <c r="G86" s="212"/>
      <c r="H86" s="212"/>
    </row>
    <row r="87" spans="2:10" ht="13.5" thickBot="1">
      <c r="B87" s="357" t="str">
        <f>A41</f>
        <v>B2. Minimize costs</v>
      </c>
      <c r="D87" s="355" t="str">
        <f>B42</f>
        <v>B2.2 Minimize marketing costs</v>
      </c>
      <c r="E87" s="356"/>
      <c r="F87" s="356"/>
      <c r="G87" s="356"/>
      <c r="H87" s="356"/>
      <c r="I87" s="356"/>
      <c r="J87" s="336"/>
    </row>
    <row r="88" spans="2:8" ht="8.25" customHeight="1" thickBot="1">
      <c r="B88" s="358"/>
      <c r="D88" s="212"/>
      <c r="E88" s="212"/>
      <c r="F88" s="212"/>
      <c r="G88" s="212"/>
      <c r="H88" s="212"/>
    </row>
    <row r="89" spans="2:10" ht="13.5" thickBot="1">
      <c r="B89" s="359"/>
      <c r="D89" s="355" t="str">
        <f>B43</f>
        <v>B2.3 Minimize COGS/inventory costs</v>
      </c>
      <c r="E89" s="356"/>
      <c r="F89" s="356"/>
      <c r="G89" s="356"/>
      <c r="H89" s="356"/>
      <c r="I89" s="356"/>
      <c r="J89" s="336"/>
    </row>
    <row r="90" spans="2:8" ht="8.25" customHeight="1" thickBot="1">
      <c r="B90" s="217"/>
      <c r="D90" s="212"/>
      <c r="E90" s="212"/>
      <c r="F90" s="212"/>
      <c r="G90" s="212"/>
      <c r="H90" s="212"/>
    </row>
    <row r="91" spans="2:10" ht="13.5" thickBot="1">
      <c r="B91" s="217"/>
      <c r="D91" s="355" t="str">
        <f>B44</f>
        <v>B2.4 Minimize rent costs</v>
      </c>
      <c r="E91" s="356"/>
      <c r="F91" s="356"/>
      <c r="G91" s="356"/>
      <c r="H91" s="356"/>
      <c r="I91" s="356"/>
      <c r="J91" s="336"/>
    </row>
  </sheetData>
  <sheetProtection sheet="1" objects="1" scenarios="1" insertColumns="0" insertRows="0"/>
  <mergeCells count="17">
    <mergeCell ref="C71:F71"/>
    <mergeCell ref="D77:J77"/>
    <mergeCell ref="D79:J79"/>
    <mergeCell ref="D81:J81"/>
    <mergeCell ref="B71:B72"/>
    <mergeCell ref="A36:B36"/>
    <mergeCell ref="C38:C40"/>
    <mergeCell ref="C41:C44"/>
    <mergeCell ref="A38:A40"/>
    <mergeCell ref="A41:A44"/>
    <mergeCell ref="A37:B37"/>
    <mergeCell ref="D91:J91"/>
    <mergeCell ref="B87:B89"/>
    <mergeCell ref="D85:J85"/>
    <mergeCell ref="D87:J87"/>
    <mergeCell ref="D89:J89"/>
    <mergeCell ref="B78:B80"/>
  </mergeCells>
  <printOptions/>
  <pageMargins left="0.75" right="0.75" top="1" bottom="1" header="0.5" footer="0.5"/>
  <pageSetup horizontalDpi="600" verticalDpi="600" orientation="landscape" scale="85" r:id="rId4"/>
  <rowBreaks count="3" manualBreakCount="3">
    <brk id="31" max="10" man="1"/>
    <brk id="46" max="10" man="1"/>
    <brk id="75" max="10" man="1"/>
  </rowBreaks>
  <drawing r:id="rId3"/>
  <legacyDrawing r:id="rId2"/>
  <oleObjects>
    <oleObject progId="Document" shapeId="750275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32:J91"/>
  <sheetViews>
    <sheetView tabSelected="1" zoomScalePageLayoutView="0" workbookViewId="0" topLeftCell="A33">
      <selection activeCell="A33" sqref="A33:IV33"/>
    </sheetView>
  </sheetViews>
  <sheetFormatPr defaultColWidth="9.140625" defaultRowHeight="12.75"/>
  <cols>
    <col min="1" max="1" width="16.57421875" style="80" customWidth="1"/>
    <col min="2" max="2" width="46.57421875" style="80" customWidth="1"/>
    <col min="3" max="3" width="8.28125" style="112" customWidth="1"/>
    <col min="4" max="4" width="8.7109375" style="113" customWidth="1"/>
    <col min="5" max="5" width="9.28125" style="114" customWidth="1"/>
    <col min="6" max="6" width="9.7109375" style="114" customWidth="1"/>
    <col min="7" max="7" width="8.57421875" style="112" customWidth="1"/>
    <col min="8" max="8" width="8.28125" style="112" customWidth="1"/>
    <col min="9" max="10" width="9.140625" style="112" customWidth="1"/>
    <col min="11" max="16384" width="9.140625" style="8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:10" ht="21">
      <c r="A32" s="269" t="s">
        <v>77</v>
      </c>
      <c r="B32" s="76"/>
      <c r="C32" s="77"/>
      <c r="D32" s="78"/>
      <c r="E32" s="79"/>
      <c r="F32" s="79"/>
      <c r="G32" s="77"/>
      <c r="H32" s="77"/>
      <c r="I32" s="77"/>
      <c r="J32" s="77"/>
    </row>
    <row r="33" spans="1:10" ht="3.75" customHeight="1" thickBot="1">
      <c r="A33" s="208"/>
      <c r="B33" s="76"/>
      <c r="C33" s="77"/>
      <c r="D33" s="78"/>
      <c r="E33" s="79"/>
      <c r="F33" s="79"/>
      <c r="G33" s="77"/>
      <c r="H33" s="77"/>
      <c r="I33" s="77"/>
      <c r="J33" s="77"/>
    </row>
    <row r="34" spans="2:10" ht="12.75">
      <c r="B34" s="76"/>
      <c r="C34" s="77"/>
      <c r="D34" s="78"/>
      <c r="E34" s="79"/>
      <c r="F34" s="79"/>
      <c r="G34" s="270" t="s">
        <v>36</v>
      </c>
      <c r="H34" s="271"/>
      <c r="I34" s="271"/>
      <c r="J34" s="272"/>
    </row>
    <row r="35" spans="2:10" ht="13.5" thickBot="1">
      <c r="B35" s="76"/>
      <c r="C35" s="77"/>
      <c r="D35" s="78"/>
      <c r="E35" s="79"/>
      <c r="F35" s="79"/>
      <c r="G35" s="273" t="s">
        <v>37</v>
      </c>
      <c r="H35" s="274"/>
      <c r="I35" s="274"/>
      <c r="J35" s="275"/>
    </row>
    <row r="36" spans="1:10" ht="51" customHeight="1">
      <c r="A36" s="362"/>
      <c r="B36" s="363"/>
      <c r="C36" s="278" t="s">
        <v>30</v>
      </c>
      <c r="D36" s="278" t="s">
        <v>29</v>
      </c>
      <c r="E36" s="279" t="s">
        <v>75</v>
      </c>
      <c r="F36" s="279" t="s">
        <v>73</v>
      </c>
      <c r="G36" s="276" t="s">
        <v>0</v>
      </c>
      <c r="H36" s="276" t="s">
        <v>33</v>
      </c>
      <c r="I36" s="276" t="s">
        <v>74</v>
      </c>
      <c r="J36" s="277" t="s">
        <v>34</v>
      </c>
    </row>
    <row r="37" spans="1:10" ht="12.75">
      <c r="A37" s="381" t="s">
        <v>1</v>
      </c>
      <c r="B37" s="382"/>
      <c r="C37" s="91"/>
      <c r="D37" s="92"/>
      <c r="E37" s="93"/>
      <c r="F37" s="93"/>
      <c r="G37" s="92"/>
      <c r="H37" s="92"/>
      <c r="I37" s="92"/>
      <c r="J37" s="94"/>
    </row>
    <row r="38" spans="1:10" ht="12.75" customHeight="1">
      <c r="A38" s="378" t="s">
        <v>44</v>
      </c>
      <c r="B38" s="280" t="s">
        <v>45</v>
      </c>
      <c r="C38" s="375">
        <f>IF(SUM(D38:D40)&lt;&gt;0,SUM(D38:D40)," ")</f>
        <v>0.35</v>
      </c>
      <c r="D38" s="288">
        <f aca="true" t="shared" si="0" ref="D38:D44">IF($F$46&lt;&gt;0,F38/$F$46," ")</f>
        <v>0.1</v>
      </c>
      <c r="E38" s="98"/>
      <c r="F38" s="290">
        <v>10</v>
      </c>
      <c r="G38" s="290">
        <v>5</v>
      </c>
      <c r="H38" s="290">
        <v>5</v>
      </c>
      <c r="I38" s="290">
        <v>5</v>
      </c>
      <c r="J38" s="291">
        <v>3</v>
      </c>
    </row>
    <row r="39" spans="1:10" ht="12.75" customHeight="1">
      <c r="A39" s="378"/>
      <c r="B39" s="281" t="s">
        <v>46</v>
      </c>
      <c r="C39" s="376"/>
      <c r="D39" s="288">
        <f t="shared" si="0"/>
        <v>0.25</v>
      </c>
      <c r="E39" s="98"/>
      <c r="F39" s="290">
        <v>25</v>
      </c>
      <c r="G39" s="290">
        <v>10</v>
      </c>
      <c r="H39" s="290">
        <v>5</v>
      </c>
      <c r="I39" s="290">
        <v>8</v>
      </c>
      <c r="J39" s="291">
        <v>8</v>
      </c>
    </row>
    <row r="40" spans="1:10" ht="12.75">
      <c r="A40" s="379"/>
      <c r="B40" s="282" t="s">
        <v>47</v>
      </c>
      <c r="C40" s="377"/>
      <c r="D40" s="288">
        <f t="shared" si="0"/>
        <v>0</v>
      </c>
      <c r="E40" s="101"/>
      <c r="F40" s="292"/>
      <c r="G40" s="292"/>
      <c r="H40" s="292"/>
      <c r="I40" s="292"/>
      <c r="J40" s="293"/>
    </row>
    <row r="41" spans="1:10" ht="12.75">
      <c r="A41" s="380" t="s">
        <v>48</v>
      </c>
      <c r="B41" s="283" t="s">
        <v>49</v>
      </c>
      <c r="C41" s="375">
        <f>IF(SUM(D41:D44)&lt;&gt;0,SUM(D41:D44)," ")</f>
        <v>0.65</v>
      </c>
      <c r="D41" s="288">
        <f t="shared" si="0"/>
        <v>0.35</v>
      </c>
      <c r="E41" s="98"/>
      <c r="F41" s="290">
        <v>35</v>
      </c>
      <c r="G41" s="290">
        <v>3</v>
      </c>
      <c r="H41" s="290">
        <v>10</v>
      </c>
      <c r="I41" s="290">
        <v>8</v>
      </c>
      <c r="J41" s="291">
        <v>6</v>
      </c>
    </row>
    <row r="42" spans="1:10" ht="12.75">
      <c r="A42" s="379"/>
      <c r="B42" s="284" t="s">
        <v>90</v>
      </c>
      <c r="C42" s="377"/>
      <c r="D42" s="288">
        <f t="shared" si="0"/>
        <v>0.25</v>
      </c>
      <c r="E42" s="98"/>
      <c r="F42" s="290">
        <v>25</v>
      </c>
      <c r="G42" s="290">
        <v>4</v>
      </c>
      <c r="H42" s="290">
        <v>10</v>
      </c>
      <c r="I42" s="290">
        <v>8</v>
      </c>
      <c r="J42" s="291">
        <v>6</v>
      </c>
    </row>
    <row r="43" spans="1:10" ht="12.75">
      <c r="A43" s="379"/>
      <c r="B43" s="284" t="s">
        <v>91</v>
      </c>
      <c r="C43" s="377"/>
      <c r="D43" s="288">
        <f t="shared" si="0"/>
        <v>0.05</v>
      </c>
      <c r="E43" s="98"/>
      <c r="F43" s="290">
        <v>5</v>
      </c>
      <c r="G43" s="290">
        <v>10</v>
      </c>
      <c r="H43" s="290">
        <v>5</v>
      </c>
      <c r="I43" s="290">
        <v>8</v>
      </c>
      <c r="J43" s="291">
        <v>8</v>
      </c>
    </row>
    <row r="44" spans="1:10" ht="12.75">
      <c r="A44" s="379"/>
      <c r="B44" s="284" t="s">
        <v>50</v>
      </c>
      <c r="C44" s="377"/>
      <c r="D44" s="288">
        <f t="shared" si="0"/>
        <v>0</v>
      </c>
      <c r="E44" s="98"/>
      <c r="F44" s="290"/>
      <c r="G44" s="290"/>
      <c r="H44" s="290"/>
      <c r="I44" s="290"/>
      <c r="J44" s="291"/>
    </row>
    <row r="45" spans="1:10" ht="23.25" thickBot="1">
      <c r="A45" s="285"/>
      <c r="B45" s="286" t="s">
        <v>31</v>
      </c>
      <c r="C45" s="289">
        <f>IF(SUM(C38:C44)&lt;&gt;0,SUM(C38:C44)," ")</f>
        <v>1</v>
      </c>
      <c r="D45" s="289">
        <f>IF(SUM(D38:D44)&lt;&gt;0,SUM(D38:D44)," ")</f>
        <v>1</v>
      </c>
      <c r="E45" s="107" t="str">
        <f>IF(SUM(E38:E44)&lt;&gt;0,SUM(E38:E44)," ")</f>
        <v> </v>
      </c>
      <c r="F45" s="294">
        <f>IF(SUM(F38:F44)&lt;&gt;0,SUM(F38:F44)," ")</f>
        <v>100</v>
      </c>
      <c r="G45" s="287">
        <f>IF(SUMPRODUCT($D38:$D44,G38:G44)&lt;&gt;0,SUMPRODUCT($D38:$D44,G38:G44)," ")</f>
        <v>5.55</v>
      </c>
      <c r="H45" s="287">
        <f>IF(SUMPRODUCT($D38:$D44,H38:H44)&lt;&gt;0,SUMPRODUCT($D38:$D44,H38:H44)," ")</f>
        <v>8</v>
      </c>
      <c r="I45" s="287">
        <f>IF(SUMPRODUCT($D38:$D44,I38:I44)&lt;&gt;0,SUMPRODUCT($D38:$D44,I38:I44)," ")</f>
        <v>7.7</v>
      </c>
      <c r="J45" s="295">
        <f>IF(SUMPRODUCT($D38:$D44,J38:J44)&lt;&gt;0,SUMPRODUCT($D38:$D44,J38:J44)," ")</f>
        <v>6.3</v>
      </c>
    </row>
    <row r="46" spans="2:10" ht="12.75">
      <c r="B46" s="109"/>
      <c r="C46" s="110"/>
      <c r="D46" s="110"/>
      <c r="E46" s="111">
        <f>SUM(E38:E44)</f>
        <v>0</v>
      </c>
      <c r="F46" s="300">
        <f>SUM(F38:F44)</f>
        <v>100</v>
      </c>
      <c r="G46" s="110"/>
      <c r="H46" s="110"/>
      <c r="I46" s="110"/>
      <c r="J46" s="110"/>
    </row>
    <row r="47" spans="2:10" ht="12.75">
      <c r="B47" s="228"/>
      <c r="C47" s="229"/>
      <c r="D47" s="229"/>
      <c r="E47" s="230"/>
      <c r="F47" s="230"/>
      <c r="G47" s="229"/>
      <c r="H47" s="229"/>
      <c r="I47" s="229"/>
      <c r="J47" s="229"/>
    </row>
    <row r="70" ht="13.5" thickBot="1"/>
    <row r="71" spans="2:7" ht="12.75">
      <c r="B71" s="360"/>
      <c r="C71" s="383" t="s">
        <v>32</v>
      </c>
      <c r="D71" s="384"/>
      <c r="E71" s="384"/>
      <c r="F71" s="385"/>
      <c r="G71" s="253"/>
    </row>
    <row r="72" spans="2:7" ht="40.5">
      <c r="B72" s="361"/>
      <c r="C72" s="297" t="str">
        <f>G36</f>
        <v>Option 1 "Build Home Depot"</v>
      </c>
      <c r="D72" s="297" t="str">
        <f>H36</f>
        <v>Option 2 "Don't develop the land"</v>
      </c>
      <c r="E72" s="297" t="str">
        <f>I36</f>
        <v>Option 3 "Build RV Park"</v>
      </c>
      <c r="F72" s="298" t="str">
        <f>J36</f>
        <v>Option 4 "Build specialty retail"</v>
      </c>
      <c r="G72" s="254"/>
    </row>
    <row r="73" spans="2:7" ht="21" thickBot="1">
      <c r="B73" s="296" t="str">
        <f>B45</f>
        <v>OVERALL VALUE (SUMPRODUCT OF NORMALIZED WEIGHTS TIMES RATINGS)</v>
      </c>
      <c r="C73" s="299">
        <f>G45</f>
        <v>5.55</v>
      </c>
      <c r="D73" s="299">
        <f>H45</f>
        <v>8</v>
      </c>
      <c r="E73" s="299">
        <f>I45</f>
        <v>7.7</v>
      </c>
      <c r="F73" s="299">
        <f>J45</f>
        <v>6.3</v>
      </c>
      <c r="G73" s="255"/>
    </row>
    <row r="76" ht="13.5" thickBot="1"/>
    <row r="77" spans="4:10" ht="13.5" thickBot="1">
      <c r="D77" s="389" t="str">
        <f>B38</f>
        <v>B1.1 Maintain prices competitive </v>
      </c>
      <c r="E77" s="390"/>
      <c r="F77" s="390"/>
      <c r="G77" s="390"/>
      <c r="H77" s="390"/>
      <c r="I77" s="390"/>
      <c r="J77" s="391"/>
    </row>
    <row r="78" spans="2:8" ht="8.25" customHeight="1" thickBot="1">
      <c r="B78" s="386" t="str">
        <f>A38</f>
        <v>B1. Maintain market share</v>
      </c>
      <c r="D78" s="212"/>
      <c r="E78" s="212"/>
      <c r="F78" s="212"/>
      <c r="G78" s="212"/>
      <c r="H78" s="212"/>
    </row>
    <row r="79" spans="2:10" ht="13.5" thickBot="1">
      <c r="B79" s="387"/>
      <c r="D79" s="389" t="str">
        <f>B39</f>
        <v>B1.2 Remain competitive by providing nearby convenience</v>
      </c>
      <c r="E79" s="390"/>
      <c r="F79" s="390"/>
      <c r="G79" s="390"/>
      <c r="H79" s="390"/>
      <c r="I79" s="390"/>
      <c r="J79" s="391"/>
    </row>
    <row r="80" spans="2:8" ht="8.25" customHeight="1" thickBot="1">
      <c r="B80" s="388"/>
      <c r="D80" s="212"/>
      <c r="E80" s="212"/>
      <c r="F80" s="212"/>
      <c r="G80" s="212"/>
      <c r="H80" s="212"/>
    </row>
    <row r="81" spans="2:10" ht="13.5" thickBot="1">
      <c r="B81" s="217"/>
      <c r="D81" s="389" t="str">
        <f>B40</f>
        <v>B1.3</v>
      </c>
      <c r="E81" s="390"/>
      <c r="F81" s="390"/>
      <c r="G81" s="390"/>
      <c r="H81" s="390"/>
      <c r="I81" s="390"/>
      <c r="J81" s="391"/>
    </row>
    <row r="84" ht="13.5" thickBot="1"/>
    <row r="85" spans="4:10" ht="13.5" thickBot="1">
      <c r="D85" s="389" t="str">
        <f>B41</f>
        <v>B2.1 Minimize labor costs</v>
      </c>
      <c r="E85" s="390"/>
      <c r="F85" s="390"/>
      <c r="G85" s="390"/>
      <c r="H85" s="390"/>
      <c r="I85" s="390"/>
      <c r="J85" s="391"/>
    </row>
    <row r="86" spans="2:8" ht="8.25" customHeight="1" thickBot="1">
      <c r="B86" s="220"/>
      <c r="D86" s="212"/>
      <c r="E86" s="212"/>
      <c r="F86" s="212"/>
      <c r="G86" s="212"/>
      <c r="H86" s="212"/>
    </row>
    <row r="87" spans="2:10" ht="13.5" thickBot="1">
      <c r="B87" s="386" t="str">
        <f>A41</f>
        <v>B2. Minimize costs</v>
      </c>
      <c r="D87" s="389" t="str">
        <f>B42</f>
        <v>B2.2 Minimize Rent</v>
      </c>
      <c r="E87" s="390"/>
      <c r="F87" s="390"/>
      <c r="G87" s="390"/>
      <c r="H87" s="390"/>
      <c r="I87" s="390"/>
      <c r="J87" s="391"/>
    </row>
    <row r="88" spans="2:8" ht="8.25" customHeight="1" thickBot="1">
      <c r="B88" s="387"/>
      <c r="D88" s="212"/>
      <c r="E88" s="212"/>
      <c r="F88" s="212"/>
      <c r="G88" s="212"/>
      <c r="H88" s="212"/>
    </row>
    <row r="89" spans="2:10" ht="13.5" thickBot="1">
      <c r="B89" s="388"/>
      <c r="D89" s="389" t="str">
        <f>B43</f>
        <v>B2.3 Minimize Inventory Costs</v>
      </c>
      <c r="E89" s="390"/>
      <c r="F89" s="390"/>
      <c r="G89" s="390"/>
      <c r="H89" s="390"/>
      <c r="I89" s="390"/>
      <c r="J89" s="391"/>
    </row>
    <row r="90" spans="2:8" ht="8.25" customHeight="1" thickBot="1">
      <c r="B90" s="217"/>
      <c r="D90" s="212"/>
      <c r="E90" s="212"/>
      <c r="F90" s="212"/>
      <c r="G90" s="212"/>
      <c r="H90" s="212"/>
    </row>
    <row r="91" spans="2:10" ht="13.5" thickBot="1">
      <c r="B91" s="217"/>
      <c r="D91" s="389" t="str">
        <f>B44</f>
        <v>B2.4</v>
      </c>
      <c r="E91" s="390"/>
      <c r="F91" s="390"/>
      <c r="G91" s="390"/>
      <c r="H91" s="390"/>
      <c r="I91" s="390"/>
      <c r="J91" s="391"/>
    </row>
  </sheetData>
  <sheetProtection insertColumns="0" insertRows="0"/>
  <mergeCells count="17">
    <mergeCell ref="B78:B80"/>
    <mergeCell ref="D77:J77"/>
    <mergeCell ref="D79:J79"/>
    <mergeCell ref="D81:J81"/>
    <mergeCell ref="D91:J91"/>
    <mergeCell ref="B87:B89"/>
    <mergeCell ref="D85:J85"/>
    <mergeCell ref="D87:J87"/>
    <mergeCell ref="D89:J89"/>
    <mergeCell ref="B71:B72"/>
    <mergeCell ref="A36:B36"/>
    <mergeCell ref="C38:C40"/>
    <mergeCell ref="C41:C44"/>
    <mergeCell ref="A38:A40"/>
    <mergeCell ref="A41:A44"/>
    <mergeCell ref="A37:B37"/>
    <mergeCell ref="C71:F71"/>
  </mergeCells>
  <printOptions/>
  <pageMargins left="0.75" right="0.75" top="1" bottom="1" header="0.5" footer="0.5"/>
  <pageSetup horizontalDpi="600" verticalDpi="600" orientation="landscape" scale="85" r:id="rId4"/>
  <rowBreaks count="3" manualBreakCount="3">
    <brk id="31" max="10" man="1"/>
    <brk id="46" max="10" man="1"/>
    <brk id="75" max="10" man="1"/>
  </rowBreaks>
  <drawing r:id="rId3"/>
  <legacyDrawing r:id="rId2"/>
  <oleObjects>
    <oleObject progId="Document" shapeId="751522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32:J126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19.57421875" style="40" customWidth="1"/>
    <col min="2" max="2" width="36.00390625" style="40" customWidth="1"/>
    <col min="3" max="3" width="9.140625" style="70" customWidth="1"/>
    <col min="4" max="4" width="9.140625" style="71" customWidth="1"/>
    <col min="5" max="6" width="9.140625" style="72" customWidth="1"/>
    <col min="7" max="10" width="9.140625" style="70" customWidth="1"/>
    <col min="11" max="16384" width="9.140625" style="4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spans="1:10" ht="17.25">
      <c r="A32" s="209" t="s">
        <v>35</v>
      </c>
      <c r="B32" s="36"/>
      <c r="C32" s="37"/>
      <c r="D32" s="38"/>
      <c r="E32" s="39"/>
      <c r="F32" s="39"/>
      <c r="G32" s="37"/>
      <c r="H32" s="37"/>
      <c r="I32" s="37"/>
      <c r="J32" s="37"/>
    </row>
    <row r="33" spans="1:10" ht="18" thickBot="1">
      <c r="A33" s="209"/>
      <c r="B33" s="36"/>
      <c r="C33" s="37"/>
      <c r="D33" s="38"/>
      <c r="E33" s="39"/>
      <c r="F33" s="39"/>
      <c r="G33" s="37"/>
      <c r="H33" s="37"/>
      <c r="I33" s="37"/>
      <c r="J33" s="37"/>
    </row>
    <row r="34" spans="2:10" ht="12" customHeight="1">
      <c r="B34" s="36"/>
      <c r="C34" s="37"/>
      <c r="D34" s="38"/>
      <c r="E34" s="39"/>
      <c r="F34" s="39"/>
      <c r="G34" s="41" t="s">
        <v>36</v>
      </c>
      <c r="H34" s="42"/>
      <c r="I34" s="42"/>
      <c r="J34" s="43"/>
    </row>
    <row r="35" spans="2:10" ht="13.5" thickBot="1">
      <c r="B35" s="36"/>
      <c r="C35" s="37"/>
      <c r="D35" s="38"/>
      <c r="E35" s="39"/>
      <c r="F35" s="39"/>
      <c r="G35" s="44" t="s">
        <v>37</v>
      </c>
      <c r="H35" s="45"/>
      <c r="I35" s="45"/>
      <c r="J35" s="46"/>
    </row>
    <row r="36" spans="1:10" ht="40.5">
      <c r="A36" s="394"/>
      <c r="B36" s="395"/>
      <c r="C36" s="47" t="s">
        <v>30</v>
      </c>
      <c r="D36" s="47" t="s">
        <v>29</v>
      </c>
      <c r="E36" s="48" t="s">
        <v>75</v>
      </c>
      <c r="F36" s="48" t="s">
        <v>73</v>
      </c>
      <c r="G36" s="49" t="s">
        <v>0</v>
      </c>
      <c r="H36" s="49" t="s">
        <v>33</v>
      </c>
      <c r="I36" s="49" t="s">
        <v>74</v>
      </c>
      <c r="J36" s="50" t="s">
        <v>38</v>
      </c>
    </row>
    <row r="37" spans="1:10" ht="12.75">
      <c r="A37" s="403" t="s">
        <v>1</v>
      </c>
      <c r="B37" s="404"/>
      <c r="C37" s="51"/>
      <c r="D37" s="52"/>
      <c r="E37" s="53"/>
      <c r="F37" s="53"/>
      <c r="G37" s="52"/>
      <c r="H37" s="52"/>
      <c r="I37" s="52"/>
      <c r="J37" s="54"/>
    </row>
    <row r="38" spans="1:10" ht="12.75" customHeight="1">
      <c r="A38" s="399" t="s">
        <v>39</v>
      </c>
      <c r="B38" s="55" t="s">
        <v>121</v>
      </c>
      <c r="C38" s="396">
        <f>IF(SUM(D38:D43)&lt;&gt;0,SUM(D38:D43)," ")</f>
        <v>0.30769230769230765</v>
      </c>
      <c r="D38" s="57">
        <f aca="true" t="shared" si="0" ref="D38:D55">IF($F$57&lt;&gt;0,F38/$F$57," ")</f>
        <v>0.09615384615384616</v>
      </c>
      <c r="E38" s="58"/>
      <c r="F38" s="58">
        <v>75</v>
      </c>
      <c r="G38" s="58">
        <v>10</v>
      </c>
      <c r="H38" s="58">
        <v>0</v>
      </c>
      <c r="I38" s="58">
        <v>0</v>
      </c>
      <c r="J38" s="266">
        <v>0</v>
      </c>
    </row>
    <row r="39" spans="1:10" ht="12.75">
      <c r="A39" s="400"/>
      <c r="B39" s="55" t="s">
        <v>122</v>
      </c>
      <c r="C39" s="397"/>
      <c r="D39" s="57">
        <f t="shared" si="0"/>
        <v>0.0641025641025641</v>
      </c>
      <c r="E39" s="59"/>
      <c r="F39" s="59">
        <v>50</v>
      </c>
      <c r="G39" s="59">
        <v>10</v>
      </c>
      <c r="H39" s="59">
        <v>0</v>
      </c>
      <c r="I39" s="59">
        <v>0</v>
      </c>
      <c r="J39" s="267">
        <v>0</v>
      </c>
    </row>
    <row r="40" spans="1:10" ht="12.75">
      <c r="A40" s="400"/>
      <c r="B40" s="55" t="s">
        <v>123</v>
      </c>
      <c r="C40" s="397"/>
      <c r="D40" s="57">
        <f t="shared" si="0"/>
        <v>0.02564102564102564</v>
      </c>
      <c r="E40" s="59"/>
      <c r="F40" s="59">
        <v>20</v>
      </c>
      <c r="G40" s="59">
        <v>8</v>
      </c>
      <c r="H40" s="59">
        <v>0</v>
      </c>
      <c r="I40" s="59">
        <v>0</v>
      </c>
      <c r="J40" s="268">
        <v>0</v>
      </c>
    </row>
    <row r="41" spans="1:10" ht="12.75">
      <c r="A41" s="400"/>
      <c r="B41" s="55" t="s">
        <v>124</v>
      </c>
      <c r="C41" s="397"/>
      <c r="D41" s="57">
        <f t="shared" si="0"/>
        <v>0.03205128205128205</v>
      </c>
      <c r="E41" s="59"/>
      <c r="F41" s="59">
        <v>25</v>
      </c>
      <c r="G41" s="59">
        <v>5</v>
      </c>
      <c r="H41" s="59">
        <v>5</v>
      </c>
      <c r="I41" s="59">
        <v>2</v>
      </c>
      <c r="J41" s="268">
        <v>4</v>
      </c>
    </row>
    <row r="42" spans="1:10" ht="12.75">
      <c r="A42" s="400"/>
      <c r="B42" s="55" t="s">
        <v>125</v>
      </c>
      <c r="C42" s="397"/>
      <c r="D42" s="57">
        <f t="shared" si="0"/>
        <v>0.08974358974358974</v>
      </c>
      <c r="E42" s="59"/>
      <c r="F42" s="59">
        <v>70</v>
      </c>
      <c r="G42" s="59">
        <v>4</v>
      </c>
      <c r="H42" s="59">
        <v>6</v>
      </c>
      <c r="I42" s="59">
        <v>7</v>
      </c>
      <c r="J42" s="268">
        <v>7</v>
      </c>
    </row>
    <row r="43" spans="1:10" ht="12.75">
      <c r="A43" s="400"/>
      <c r="B43" s="55" t="s">
        <v>40</v>
      </c>
      <c r="C43" s="398"/>
      <c r="D43" s="57">
        <f t="shared" si="0"/>
        <v>0</v>
      </c>
      <c r="E43" s="59"/>
      <c r="F43" s="59"/>
      <c r="G43" s="59"/>
      <c r="H43" s="59"/>
      <c r="I43" s="59"/>
      <c r="J43" s="268"/>
    </row>
    <row r="44" spans="1:10" ht="12.75">
      <c r="A44" s="401" t="s">
        <v>126</v>
      </c>
      <c r="B44" s="60" t="s">
        <v>127</v>
      </c>
      <c r="C44" s="396">
        <f>IF(SUM(D44:D49)&lt;&gt;0,SUM(D44:D49)," ")</f>
        <v>0.37179487179487175</v>
      </c>
      <c r="D44" s="57">
        <f t="shared" si="0"/>
        <v>0.10256410256410256</v>
      </c>
      <c r="E44" s="58"/>
      <c r="F44" s="58">
        <v>80</v>
      </c>
      <c r="G44" s="58">
        <v>10</v>
      </c>
      <c r="H44" s="58">
        <v>0</v>
      </c>
      <c r="I44" s="58">
        <v>0</v>
      </c>
      <c r="J44" s="267">
        <v>0</v>
      </c>
    </row>
    <row r="45" spans="1:10" ht="12.75">
      <c r="A45" s="402"/>
      <c r="B45" s="60" t="s">
        <v>128</v>
      </c>
      <c r="C45" s="397"/>
      <c r="D45" s="57">
        <f t="shared" si="0"/>
        <v>0.03205128205128205</v>
      </c>
      <c r="E45" s="58"/>
      <c r="F45" s="58">
        <v>25</v>
      </c>
      <c r="G45" s="58">
        <v>7</v>
      </c>
      <c r="H45" s="58">
        <v>0</v>
      </c>
      <c r="I45" s="58">
        <v>0</v>
      </c>
      <c r="J45" s="267">
        <v>0</v>
      </c>
    </row>
    <row r="46" spans="1:10" ht="12.75">
      <c r="A46" s="402"/>
      <c r="B46" s="60" t="s">
        <v>129</v>
      </c>
      <c r="C46" s="397"/>
      <c r="D46" s="57">
        <f t="shared" si="0"/>
        <v>0.1282051282051282</v>
      </c>
      <c r="E46" s="58"/>
      <c r="F46" s="58">
        <v>100</v>
      </c>
      <c r="G46" s="58">
        <v>9</v>
      </c>
      <c r="H46" s="58">
        <v>0</v>
      </c>
      <c r="I46" s="58">
        <v>0</v>
      </c>
      <c r="J46" s="267">
        <v>0</v>
      </c>
    </row>
    <row r="47" spans="1:10" ht="12.75">
      <c r="A47" s="402"/>
      <c r="B47" s="60" t="s">
        <v>130</v>
      </c>
      <c r="C47" s="397"/>
      <c r="D47" s="57">
        <f t="shared" si="0"/>
        <v>0.10897435897435898</v>
      </c>
      <c r="E47" s="58"/>
      <c r="F47" s="58">
        <v>85</v>
      </c>
      <c r="G47" s="58">
        <v>2</v>
      </c>
      <c r="H47" s="58">
        <v>8</v>
      </c>
      <c r="I47" s="58">
        <v>5</v>
      </c>
      <c r="J47" s="267">
        <v>6</v>
      </c>
    </row>
    <row r="48" spans="1:10" ht="12.75">
      <c r="A48" s="402"/>
      <c r="B48" s="60" t="s">
        <v>41</v>
      </c>
      <c r="C48" s="397"/>
      <c r="D48" s="57">
        <f t="shared" si="0"/>
        <v>0</v>
      </c>
      <c r="E48" s="59"/>
      <c r="F48" s="59"/>
      <c r="G48" s="59"/>
      <c r="H48" s="59"/>
      <c r="I48" s="59"/>
      <c r="J48" s="268"/>
    </row>
    <row r="49" spans="1:10" ht="12.75">
      <c r="A49" s="402"/>
      <c r="B49" s="60" t="s">
        <v>42</v>
      </c>
      <c r="C49" s="398"/>
      <c r="D49" s="57">
        <f t="shared" si="0"/>
        <v>0</v>
      </c>
      <c r="E49" s="59"/>
      <c r="F49" s="59"/>
      <c r="G49" s="59"/>
      <c r="H49" s="59"/>
      <c r="I49" s="59"/>
      <c r="J49" s="268"/>
    </row>
    <row r="50" spans="1:10" ht="12.75">
      <c r="A50" s="401" t="s">
        <v>131</v>
      </c>
      <c r="B50" s="61" t="s">
        <v>132</v>
      </c>
      <c r="C50" s="396">
        <f>IF(SUM(D50:D55)&lt;&gt;0,SUM(D50:D55)," ")</f>
        <v>0.3205128205128205</v>
      </c>
      <c r="D50" s="57">
        <f t="shared" si="0"/>
        <v>0.11538461538461539</v>
      </c>
      <c r="E50" s="58"/>
      <c r="F50" s="58">
        <v>90</v>
      </c>
      <c r="G50" s="58">
        <v>10</v>
      </c>
      <c r="H50" s="58">
        <v>0</v>
      </c>
      <c r="I50" s="58">
        <v>0</v>
      </c>
      <c r="J50" s="267">
        <v>0</v>
      </c>
    </row>
    <row r="51" spans="1:10" ht="12.75">
      <c r="A51" s="402"/>
      <c r="B51" s="61" t="s">
        <v>133</v>
      </c>
      <c r="C51" s="397"/>
      <c r="D51" s="57">
        <f t="shared" si="0"/>
        <v>0.03205128205128205</v>
      </c>
      <c r="E51" s="58"/>
      <c r="F51" s="58">
        <v>25</v>
      </c>
      <c r="G51" s="58">
        <v>1</v>
      </c>
      <c r="H51" s="58">
        <v>0</v>
      </c>
      <c r="I51" s="58">
        <v>0</v>
      </c>
      <c r="J51" s="267">
        <v>0</v>
      </c>
    </row>
    <row r="52" spans="1:10" ht="12.75">
      <c r="A52" s="402"/>
      <c r="B52" s="61" t="s">
        <v>134</v>
      </c>
      <c r="C52" s="397"/>
      <c r="D52" s="57">
        <f t="shared" si="0"/>
        <v>0.038461538461538464</v>
      </c>
      <c r="E52" s="58"/>
      <c r="F52" s="58">
        <v>30</v>
      </c>
      <c r="G52" s="58">
        <v>2</v>
      </c>
      <c r="H52" s="58">
        <v>0</v>
      </c>
      <c r="I52" s="58">
        <v>0</v>
      </c>
      <c r="J52" s="267">
        <v>0</v>
      </c>
    </row>
    <row r="53" spans="1:10" ht="12.75">
      <c r="A53" s="402"/>
      <c r="B53" s="61" t="s">
        <v>135</v>
      </c>
      <c r="C53" s="397"/>
      <c r="D53" s="57">
        <f t="shared" si="0"/>
        <v>0.0641025641025641</v>
      </c>
      <c r="E53" s="58"/>
      <c r="F53" s="58">
        <v>50</v>
      </c>
      <c r="G53" s="58">
        <v>3</v>
      </c>
      <c r="H53" s="58">
        <v>7</v>
      </c>
      <c r="I53" s="58">
        <v>4</v>
      </c>
      <c r="J53" s="267">
        <v>5</v>
      </c>
    </row>
    <row r="54" spans="1:10" ht="12.75">
      <c r="A54" s="402"/>
      <c r="B54" s="61" t="s">
        <v>136</v>
      </c>
      <c r="C54" s="397"/>
      <c r="D54" s="57">
        <f t="shared" si="0"/>
        <v>0.07051282051282051</v>
      </c>
      <c r="E54" s="58"/>
      <c r="F54" s="58">
        <v>55</v>
      </c>
      <c r="G54" s="58">
        <v>4</v>
      </c>
      <c r="H54" s="58">
        <v>6</v>
      </c>
      <c r="I54" s="58">
        <v>3</v>
      </c>
      <c r="J54" s="267">
        <v>3</v>
      </c>
    </row>
    <row r="55" spans="1:10" ht="12.75">
      <c r="A55" s="402"/>
      <c r="B55" s="61" t="s">
        <v>43</v>
      </c>
      <c r="C55" s="398"/>
      <c r="D55" s="57">
        <f t="shared" si="0"/>
        <v>0</v>
      </c>
      <c r="E55" s="59"/>
      <c r="F55" s="59"/>
      <c r="G55" s="59"/>
      <c r="H55" s="59"/>
      <c r="I55" s="59"/>
      <c r="J55" s="268"/>
    </row>
    <row r="56" spans="1:10" ht="23.25" thickBot="1">
      <c r="A56" s="62"/>
      <c r="B56" s="63" t="s">
        <v>31</v>
      </c>
      <c r="C56" s="64">
        <f>IF(SUM(C38:C55)&lt;&gt;0,SUM(C38:C55)," ")</f>
        <v>0.9999999999999999</v>
      </c>
      <c r="D56" s="64">
        <f>IF(SUM(D38:D55)&lt;&gt;0,SUM(D38:D55)," ")</f>
        <v>1</v>
      </c>
      <c r="E56" s="65" t="str">
        <f>IF(SUM(E38:E55)&lt;&gt;0,SUM(E38:E55)," ")</f>
        <v> </v>
      </c>
      <c r="F56" s="65">
        <f>IF(SUM(F38:F55)&lt;&gt;0,SUM(F38:F55)," ")</f>
        <v>780</v>
      </c>
      <c r="G56" s="56">
        <f>IF(SUMPRODUCT($D38:$D55,G38:G55)&lt;&gt;0,SUMPRODUCT($D38:$D55,G38:G55)," ")</f>
        <v>6.685897435897436</v>
      </c>
      <c r="H56" s="56">
        <f>IF(SUMPRODUCT($D38:$D55,H38:H55)&lt;&gt;0,SUMPRODUCT($D38:$D55,H38:H55)," ")</f>
        <v>2.442307692307692</v>
      </c>
      <c r="I56" s="56">
        <f>IF(SUMPRODUCT($D38:$D55,I38:I55)&lt;&gt;0,SUMPRODUCT($D38:$D55,I38:I55)," ")</f>
        <v>1.705128205128205</v>
      </c>
      <c r="J56" s="66">
        <f>IF(SUMPRODUCT($D38:$D55,J38:J55)&lt;&gt;0,SUMPRODUCT($D38:$D55,J38:J55)," ")</f>
        <v>1.942307692307692</v>
      </c>
    </row>
    <row r="57" spans="2:10" ht="12.75">
      <c r="B57" s="67"/>
      <c r="C57" s="68"/>
      <c r="D57" s="68"/>
      <c r="E57" s="69">
        <f>SUM(E38:E55)</f>
        <v>0</v>
      </c>
      <c r="F57" s="301">
        <f>SUM(F38:F55)</f>
        <v>780</v>
      </c>
      <c r="G57" s="68"/>
      <c r="H57" s="68"/>
      <c r="I57" s="68"/>
      <c r="J57" s="68"/>
    </row>
    <row r="58" spans="2:10" ht="12.75">
      <c r="B58" s="225"/>
      <c r="C58" s="226"/>
      <c r="D58" s="226"/>
      <c r="E58" s="227"/>
      <c r="F58" s="227"/>
      <c r="G58" s="226"/>
      <c r="H58" s="226"/>
      <c r="I58" s="226"/>
      <c r="J58" s="226"/>
    </row>
    <row r="81" ht="13.5" thickBot="1"/>
    <row r="82" spans="2:7" ht="12.75">
      <c r="B82" s="392"/>
      <c r="C82" s="405" t="s">
        <v>32</v>
      </c>
      <c r="D82" s="373"/>
      <c r="E82" s="373"/>
      <c r="F82" s="374"/>
      <c r="G82" s="256"/>
    </row>
    <row r="83" spans="2:7" ht="45.75" customHeight="1">
      <c r="B83" s="393"/>
      <c r="C83" s="204" t="str">
        <f>G36</f>
        <v>Option 1 "Build Home Depot"</v>
      </c>
      <c r="D83" s="204" t="str">
        <f>H36</f>
        <v>Option 2 "Don't develop the land"</v>
      </c>
      <c r="E83" s="204" t="str">
        <f>I36</f>
        <v>Option 3 "Build RV Park"</v>
      </c>
      <c r="F83" s="73" t="str">
        <f>J36</f>
        <v>Option 4 "Build specialty retai"</v>
      </c>
      <c r="G83" s="257"/>
    </row>
    <row r="84" spans="2:7" ht="21" thickBot="1">
      <c r="B84" s="74" t="str">
        <f>B56</f>
        <v>OVERALL VALUE (SUMPRODUCT OF NORMALIZED WEIGHTS TIMES RATINGS)</v>
      </c>
      <c r="C84" s="75">
        <f>G56</f>
        <v>6.685897435897436</v>
      </c>
      <c r="D84" s="75">
        <f>H56</f>
        <v>2.442307692307692</v>
      </c>
      <c r="E84" s="75">
        <f>I56</f>
        <v>1.705128205128205</v>
      </c>
      <c r="F84" s="75">
        <f>J56</f>
        <v>1.942307692307692</v>
      </c>
      <c r="G84" s="258"/>
    </row>
    <row r="87" ht="13.5" thickBot="1"/>
    <row r="88" spans="4:9" s="3" customFormat="1" ht="13.5" thickBot="1">
      <c r="D88" s="406" t="str">
        <f>B38</f>
        <v>E1.1 Capture market share</v>
      </c>
      <c r="E88" s="407"/>
      <c r="F88" s="408"/>
      <c r="G88" s="408"/>
      <c r="H88" s="408"/>
      <c r="I88" s="409"/>
    </row>
    <row r="89" spans="4:8" s="3" customFormat="1" ht="8.25" customHeight="1" thickBot="1">
      <c r="D89" s="221"/>
      <c r="E89" s="221"/>
      <c r="F89" s="221"/>
      <c r="G89" s="221"/>
      <c r="H89" s="221"/>
    </row>
    <row r="90" spans="4:9" s="3" customFormat="1" ht="13.5" thickBot="1">
      <c r="D90" s="406" t="str">
        <f>B39</f>
        <v>E1.2 Establish market presence </v>
      </c>
      <c r="E90" s="407"/>
      <c r="F90" s="408"/>
      <c r="G90" s="408"/>
      <c r="H90" s="408"/>
      <c r="I90" s="409"/>
    </row>
    <row r="91" spans="4:8" s="3" customFormat="1" ht="8.25" customHeight="1" thickBot="1">
      <c r="D91" s="222"/>
      <c r="E91" s="222"/>
      <c r="F91" s="222"/>
      <c r="G91" s="222"/>
      <c r="H91" s="222"/>
    </row>
    <row r="92" spans="2:9" s="3" customFormat="1" ht="26.25" thickBot="1">
      <c r="B92" s="410" t="str">
        <f>A38</f>
        <v>E1. Offset Lowe's move to San Clemente</v>
      </c>
      <c r="D92" s="406" t="str">
        <f>B40</f>
        <v>E1.3 Maintain market dominance</v>
      </c>
      <c r="E92" s="407"/>
      <c r="F92" s="407"/>
      <c r="G92" s="407"/>
      <c r="H92" s="407"/>
      <c r="I92" s="413"/>
    </row>
    <row r="93" spans="2:8" s="3" customFormat="1" ht="8.25" customHeight="1" thickBot="1">
      <c r="B93" s="411"/>
      <c r="D93" s="222"/>
      <c r="E93" s="222"/>
      <c r="F93" s="222"/>
      <c r="G93" s="222"/>
      <c r="H93" s="222"/>
    </row>
    <row r="94" spans="2:9" s="3" customFormat="1" ht="13.5" thickBot="1">
      <c r="B94" s="412"/>
      <c r="D94" s="406" t="str">
        <f>B41</f>
        <v>E1.4 Too competitive</v>
      </c>
      <c r="E94" s="407"/>
      <c r="F94" s="407"/>
      <c r="G94" s="407"/>
      <c r="H94" s="407"/>
      <c r="I94" s="413"/>
    </row>
    <row r="95" spans="4:8" s="3" customFormat="1" ht="8.25" customHeight="1" thickBot="1">
      <c r="D95" s="222"/>
      <c r="E95" s="222"/>
      <c r="F95" s="222"/>
      <c r="G95" s="222"/>
      <c r="H95" s="222"/>
    </row>
    <row r="96" spans="4:9" s="3" customFormat="1" ht="13.5" thickBot="1">
      <c r="D96" s="406" t="str">
        <f>B42</f>
        <v>E1.5 Small market</v>
      </c>
      <c r="E96" s="407"/>
      <c r="F96" s="407"/>
      <c r="G96" s="407"/>
      <c r="H96" s="407"/>
      <c r="I96" s="413"/>
    </row>
    <row r="97" spans="4:8" s="3" customFormat="1" ht="8.25" customHeight="1" thickBot="1">
      <c r="D97" s="222"/>
      <c r="E97" s="222"/>
      <c r="F97" s="222"/>
      <c r="G97" s="222"/>
      <c r="H97" s="222"/>
    </row>
    <row r="98" spans="4:9" s="3" customFormat="1" ht="13.5" thickBot="1">
      <c r="D98" s="406" t="str">
        <f>B43</f>
        <v>E1.6</v>
      </c>
      <c r="E98" s="407"/>
      <c r="F98" s="407"/>
      <c r="G98" s="407"/>
      <c r="H98" s="407"/>
      <c r="I98" s="413"/>
    </row>
    <row r="99" ht="12.75"/>
    <row r="100" ht="12.75"/>
    <row r="101" ht="13.5" thickBot="1"/>
    <row r="102" spans="4:9" s="3" customFormat="1" ht="13.5" thickBot="1">
      <c r="D102" s="406" t="str">
        <f>B44</f>
        <v>E2.1 Expand operations</v>
      </c>
      <c r="E102" s="407"/>
      <c r="F102" s="408"/>
      <c r="G102" s="408"/>
      <c r="H102" s="408"/>
      <c r="I102" s="409"/>
    </row>
    <row r="103" spans="4:8" s="3" customFormat="1" ht="8.25" customHeight="1" thickBot="1">
      <c r="D103" s="221"/>
      <c r="E103" s="224"/>
      <c r="F103" s="224"/>
      <c r="G103" s="221"/>
      <c r="H103" s="221"/>
    </row>
    <row r="104" spans="4:9" s="3" customFormat="1" ht="13.5" thickBot="1">
      <c r="D104" s="406" t="str">
        <f>B45</f>
        <v>E2.2 Increase product margins</v>
      </c>
      <c r="E104" s="407"/>
      <c r="F104" s="407"/>
      <c r="G104" s="407"/>
      <c r="H104" s="407"/>
      <c r="I104" s="413"/>
    </row>
    <row r="105" spans="4:8" s="3" customFormat="1" ht="8.25" customHeight="1" thickBot="1">
      <c r="D105" s="222"/>
      <c r="E105" s="222"/>
      <c r="F105" s="222"/>
      <c r="G105" s="222"/>
      <c r="H105" s="222"/>
    </row>
    <row r="106" spans="2:9" s="3" customFormat="1" ht="13.5" thickBot="1">
      <c r="B106" s="410" t="str">
        <f>A44</f>
        <v>E2. Maximize profitability</v>
      </c>
      <c r="D106" s="406" t="str">
        <f>B46</f>
        <v>E2.3 Increase Revenue</v>
      </c>
      <c r="E106" s="407"/>
      <c r="F106" s="407"/>
      <c r="G106" s="407"/>
      <c r="H106" s="407"/>
      <c r="I106" s="413"/>
    </row>
    <row r="107" spans="2:8" s="3" customFormat="1" ht="8.25" customHeight="1" thickBot="1">
      <c r="B107" s="411"/>
      <c r="D107" s="222"/>
      <c r="E107" s="223"/>
      <c r="F107" s="223"/>
      <c r="G107" s="222"/>
      <c r="H107" s="222"/>
    </row>
    <row r="108" spans="2:9" s="3" customFormat="1" ht="13.5" thickBot="1">
      <c r="B108" s="412"/>
      <c r="D108" s="406" t="str">
        <f>B47</f>
        <v>E2.4 Land too expensive</v>
      </c>
      <c r="E108" s="407"/>
      <c r="F108" s="407"/>
      <c r="G108" s="407"/>
      <c r="H108" s="407"/>
      <c r="I108" s="413"/>
    </row>
    <row r="109" spans="4:8" s="3" customFormat="1" ht="8.25" customHeight="1" thickBot="1">
      <c r="D109" s="222"/>
      <c r="E109" s="222"/>
      <c r="F109" s="222"/>
      <c r="G109" s="222"/>
      <c r="H109" s="222"/>
    </row>
    <row r="110" spans="4:9" s="3" customFormat="1" ht="13.5" thickBot="1">
      <c r="D110" s="406" t="str">
        <f>B48</f>
        <v>E2.5</v>
      </c>
      <c r="E110" s="407"/>
      <c r="F110" s="407"/>
      <c r="G110" s="407"/>
      <c r="H110" s="407"/>
      <c r="I110" s="413"/>
    </row>
    <row r="111" spans="4:8" s="3" customFormat="1" ht="8.25" customHeight="1" thickBot="1">
      <c r="D111" s="222"/>
      <c r="E111" s="222"/>
      <c r="F111" s="222"/>
      <c r="G111" s="222"/>
      <c r="H111" s="222"/>
    </row>
    <row r="112" spans="4:9" s="3" customFormat="1" ht="13.5" thickBot="1">
      <c r="D112" s="406" t="str">
        <f>B49</f>
        <v>E2.6</v>
      </c>
      <c r="E112" s="407"/>
      <c r="F112" s="407"/>
      <c r="G112" s="407"/>
      <c r="H112" s="407"/>
      <c r="I112" s="413"/>
    </row>
    <row r="113" ht="12.75"/>
    <row r="114" ht="12.75"/>
    <row r="115" ht="13.5" thickBot="1"/>
    <row r="116" spans="4:9" s="3" customFormat="1" ht="13.5" thickBot="1">
      <c r="D116" s="406" t="str">
        <f>B50</f>
        <v>E3.1 Community involvement </v>
      </c>
      <c r="E116" s="407"/>
      <c r="F116" s="408"/>
      <c r="G116" s="408"/>
      <c r="H116" s="408"/>
      <c r="I116" s="409"/>
    </row>
    <row r="117" spans="4:8" s="3" customFormat="1" ht="8.25" customHeight="1" thickBot="1">
      <c r="D117" s="221"/>
      <c r="E117" s="221"/>
      <c r="F117" s="221"/>
      <c r="G117" s="221"/>
      <c r="H117" s="221"/>
    </row>
    <row r="118" spans="4:9" s="3" customFormat="1" ht="13.5" thickBot="1">
      <c r="D118" s="406" t="str">
        <f>B51</f>
        <v>E3.2 Source of tax revenue to city</v>
      </c>
      <c r="E118" s="407"/>
      <c r="F118" s="407"/>
      <c r="G118" s="407"/>
      <c r="H118" s="407"/>
      <c r="I118" s="413"/>
    </row>
    <row r="119" spans="4:8" s="3" customFormat="1" ht="8.25" customHeight="1" thickBot="1">
      <c r="D119" s="222"/>
      <c r="E119" s="222"/>
      <c r="F119" s="222"/>
      <c r="G119" s="222"/>
      <c r="H119" s="222"/>
    </row>
    <row r="120" spans="2:9" s="3" customFormat="1" ht="13.5" thickBot="1">
      <c r="B120" s="410" t="str">
        <f>A50</f>
        <v>E3. Be a good corporate citizen</v>
      </c>
      <c r="D120" s="406" t="str">
        <f>B52</f>
        <v>E3.3 Growth of local economy</v>
      </c>
      <c r="E120" s="407"/>
      <c r="F120" s="407"/>
      <c r="G120" s="407"/>
      <c r="H120" s="407"/>
      <c r="I120" s="413"/>
    </row>
    <row r="121" spans="2:8" s="3" customFormat="1" ht="8.25" customHeight="1" thickBot="1">
      <c r="B121" s="411"/>
      <c r="D121" s="222"/>
      <c r="E121" s="222"/>
      <c r="F121" s="222"/>
      <c r="G121" s="222"/>
      <c r="H121" s="222"/>
    </row>
    <row r="122" spans="2:9" s="3" customFormat="1" ht="13.5" thickBot="1">
      <c r="B122" s="412"/>
      <c r="D122" s="406" t="str">
        <f>B53</f>
        <v>E3.4 High local taxes</v>
      </c>
      <c r="E122" s="407"/>
      <c r="F122" s="407"/>
      <c r="G122" s="407"/>
      <c r="H122" s="407"/>
      <c r="I122" s="413"/>
    </row>
    <row r="123" spans="4:8" s="3" customFormat="1" ht="8.25" customHeight="1" thickBot="1">
      <c r="D123" s="222"/>
      <c r="E123" s="222"/>
      <c r="F123" s="222"/>
      <c r="G123" s="222"/>
      <c r="H123" s="222"/>
    </row>
    <row r="124" spans="4:9" s="3" customFormat="1" ht="13.5" thickBot="1">
      <c r="D124" s="406" t="str">
        <f>B54</f>
        <v>E3.5 Increase crime rate</v>
      </c>
      <c r="E124" s="407"/>
      <c r="F124" s="407"/>
      <c r="G124" s="407"/>
      <c r="H124" s="407"/>
      <c r="I124" s="413"/>
    </row>
    <row r="125" spans="4:8" s="3" customFormat="1" ht="8.25" customHeight="1" thickBot="1">
      <c r="D125" s="222"/>
      <c r="E125" s="222"/>
      <c r="F125" s="222"/>
      <c r="G125" s="222"/>
      <c r="H125" s="222"/>
    </row>
    <row r="126" spans="4:9" s="3" customFormat="1" ht="13.5" thickBot="1">
      <c r="D126" s="406" t="str">
        <f>B55</f>
        <v>E3.6</v>
      </c>
      <c r="E126" s="407"/>
      <c r="F126" s="407"/>
      <c r="G126" s="407"/>
      <c r="H126" s="407"/>
      <c r="I126" s="413"/>
    </row>
  </sheetData>
  <sheetProtection sheet="1" objects="1" scenarios="1" insertColumns="0" insertRows="0"/>
  <mergeCells count="31">
    <mergeCell ref="D96:I96"/>
    <mergeCell ref="D98:I98"/>
    <mergeCell ref="D102:I102"/>
    <mergeCell ref="D104:I104"/>
    <mergeCell ref="D108:I108"/>
    <mergeCell ref="D110:I110"/>
    <mergeCell ref="D124:I124"/>
    <mergeCell ref="D126:I126"/>
    <mergeCell ref="D112:I112"/>
    <mergeCell ref="D116:I116"/>
    <mergeCell ref="D118:I118"/>
    <mergeCell ref="D88:I88"/>
    <mergeCell ref="D90:I90"/>
    <mergeCell ref="B92:B94"/>
    <mergeCell ref="D92:I92"/>
    <mergeCell ref="D94:I94"/>
    <mergeCell ref="B120:B122"/>
    <mergeCell ref="D120:I120"/>
    <mergeCell ref="D122:I122"/>
    <mergeCell ref="B106:B108"/>
    <mergeCell ref="D106:I106"/>
    <mergeCell ref="B82:B83"/>
    <mergeCell ref="A36:B36"/>
    <mergeCell ref="C38:C43"/>
    <mergeCell ref="C44:C49"/>
    <mergeCell ref="C50:C55"/>
    <mergeCell ref="A38:A43"/>
    <mergeCell ref="A44:A49"/>
    <mergeCell ref="A50:A55"/>
    <mergeCell ref="A37:B37"/>
    <mergeCell ref="C82:F82"/>
  </mergeCells>
  <printOptions/>
  <pageMargins left="0.75" right="0.75" top="1" bottom="1" header="0.5" footer="0.5"/>
  <pageSetup horizontalDpi="600" verticalDpi="600" orientation="landscape" scale="88" r:id="rId4"/>
  <rowBreaks count="3" manualBreakCount="3">
    <brk id="31" max="10" man="1"/>
    <brk id="57" max="10" man="1"/>
    <brk id="86" max="10" man="1"/>
  </rowBreaks>
  <drawing r:id="rId3"/>
  <legacyDrawing r:id="rId2"/>
  <oleObjects>
    <oleObject progId="Document" shapeId="768800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31:J124"/>
  <sheetViews>
    <sheetView zoomScalePageLayoutView="0" workbookViewId="0" topLeftCell="A1">
      <selection activeCell="I75" sqref="I75"/>
    </sheetView>
  </sheetViews>
  <sheetFormatPr defaultColWidth="9.140625" defaultRowHeight="12.75"/>
  <cols>
    <col min="1" max="1" width="19.57421875" style="121" customWidth="1"/>
    <col min="2" max="2" width="32.28125" style="121" customWidth="1"/>
    <col min="3" max="3" width="9.140625" style="151" customWidth="1"/>
    <col min="4" max="4" width="9.140625" style="152" customWidth="1"/>
    <col min="5" max="6" width="9.140625" style="153" customWidth="1"/>
    <col min="7" max="10" width="9.140625" style="151" customWidth="1"/>
    <col min="11" max="16384" width="9.140625" style="12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:10" ht="17.25">
      <c r="A31" s="206" t="s">
        <v>51</v>
      </c>
      <c r="B31" s="117"/>
      <c r="C31" s="118"/>
      <c r="D31" s="119"/>
      <c r="E31" s="120"/>
      <c r="F31" s="120"/>
      <c r="G31" s="118"/>
      <c r="H31" s="118"/>
      <c r="I31" s="118"/>
      <c r="J31" s="118"/>
    </row>
    <row r="32" spans="1:10" ht="18" thickBot="1">
      <c r="A32" s="206"/>
      <c r="B32" s="117"/>
      <c r="C32" s="118"/>
      <c r="D32" s="119"/>
      <c r="E32" s="120"/>
      <c r="F32" s="120"/>
      <c r="G32" s="118"/>
      <c r="H32" s="118"/>
      <c r="I32" s="118"/>
      <c r="J32" s="118"/>
    </row>
    <row r="33" spans="2:10" ht="12.75">
      <c r="B33" s="117"/>
      <c r="C33" s="118"/>
      <c r="D33" s="119"/>
      <c r="E33" s="120"/>
      <c r="F33" s="120"/>
      <c r="G33" s="122" t="s">
        <v>36</v>
      </c>
      <c r="H33" s="123"/>
      <c r="I33" s="123"/>
      <c r="J33" s="124"/>
    </row>
    <row r="34" spans="2:10" ht="13.5" thickBot="1">
      <c r="B34" s="117"/>
      <c r="C34" s="118"/>
      <c r="D34" s="119"/>
      <c r="E34" s="120"/>
      <c r="F34" s="120"/>
      <c r="G34" s="125" t="s">
        <v>37</v>
      </c>
      <c r="H34" s="126"/>
      <c r="I34" s="126"/>
      <c r="J34" s="127"/>
    </row>
    <row r="35" spans="1:10" ht="40.5">
      <c r="A35" s="414"/>
      <c r="B35" s="415"/>
      <c r="C35" s="128" t="s">
        <v>30</v>
      </c>
      <c r="D35" s="128" t="s">
        <v>29</v>
      </c>
      <c r="E35" s="129" t="s">
        <v>75</v>
      </c>
      <c r="F35" s="129" t="s">
        <v>73</v>
      </c>
      <c r="G35" s="130" t="s">
        <v>0</v>
      </c>
      <c r="H35" s="130" t="s">
        <v>33</v>
      </c>
      <c r="I35" s="130" t="s">
        <v>74</v>
      </c>
      <c r="J35" s="131" t="s">
        <v>34</v>
      </c>
    </row>
    <row r="36" spans="1:10" ht="12.75">
      <c r="A36" s="423" t="s">
        <v>1</v>
      </c>
      <c r="B36" s="424"/>
      <c r="C36" s="132"/>
      <c r="D36" s="133"/>
      <c r="E36" s="134"/>
      <c r="F36" s="134"/>
      <c r="G36" s="133"/>
      <c r="H36" s="133"/>
      <c r="I36" s="133"/>
      <c r="J36" s="135"/>
    </row>
    <row r="37" spans="1:10" ht="12.75" customHeight="1">
      <c r="A37" s="421" t="s">
        <v>52</v>
      </c>
      <c r="B37" s="136" t="s">
        <v>92</v>
      </c>
      <c r="C37" s="416">
        <f>IF(SUM(D37:D38)&lt;&gt;0,SUM(D37:D38)," ")</f>
        <v>0.1</v>
      </c>
      <c r="D37" s="138">
        <f aca="true" t="shared" si="0" ref="D37:D53">IF($F$55&lt;&gt;0,F37/$F$55," ")</f>
        <v>0.05</v>
      </c>
      <c r="E37" s="139"/>
      <c r="F37" s="139">
        <v>5</v>
      </c>
      <c r="G37" s="139">
        <v>10</v>
      </c>
      <c r="H37" s="139">
        <v>0</v>
      </c>
      <c r="I37" s="139">
        <v>0</v>
      </c>
      <c r="J37" s="260">
        <v>5</v>
      </c>
    </row>
    <row r="38" spans="1:10" ht="12.75">
      <c r="A38" s="422"/>
      <c r="B38" s="136" t="s">
        <v>93</v>
      </c>
      <c r="C38" s="417"/>
      <c r="D38" s="138">
        <f t="shared" si="0"/>
        <v>0.05</v>
      </c>
      <c r="E38" s="140"/>
      <c r="F38" s="140">
        <v>5</v>
      </c>
      <c r="G38" s="140">
        <v>10</v>
      </c>
      <c r="H38" s="140">
        <v>0</v>
      </c>
      <c r="I38" s="140">
        <v>0</v>
      </c>
      <c r="J38" s="261">
        <v>5</v>
      </c>
    </row>
    <row r="39" spans="1:10" ht="12.75">
      <c r="A39" s="421" t="s">
        <v>53</v>
      </c>
      <c r="B39" s="141" t="s">
        <v>94</v>
      </c>
      <c r="C39" s="416">
        <f>IF(SUM(D39:D40)&lt;&gt;0,SUM(D39:D40)," ")</f>
        <v>0.2</v>
      </c>
      <c r="D39" s="138">
        <f t="shared" si="0"/>
        <v>0.1</v>
      </c>
      <c r="E39" s="139"/>
      <c r="F39" s="139">
        <v>10</v>
      </c>
      <c r="G39" s="139">
        <v>0</v>
      </c>
      <c r="H39" s="139">
        <v>10</v>
      </c>
      <c r="I39" s="139">
        <v>4</v>
      </c>
      <c r="J39" s="260">
        <v>7</v>
      </c>
    </row>
    <row r="40" spans="1:10" ht="12.75">
      <c r="A40" s="422"/>
      <c r="B40" s="141" t="s">
        <v>95</v>
      </c>
      <c r="C40" s="418"/>
      <c r="D40" s="138">
        <f t="shared" si="0"/>
        <v>0.1</v>
      </c>
      <c r="E40" s="139"/>
      <c r="F40" s="139">
        <v>10</v>
      </c>
      <c r="G40" s="139">
        <v>0</v>
      </c>
      <c r="H40" s="139">
        <v>10</v>
      </c>
      <c r="I40" s="139">
        <v>4</v>
      </c>
      <c r="J40" s="260">
        <v>6</v>
      </c>
    </row>
    <row r="41" spans="1:10" ht="12.75">
      <c r="A41" s="421" t="s">
        <v>54</v>
      </c>
      <c r="B41" s="142" t="s">
        <v>96</v>
      </c>
      <c r="C41" s="416">
        <f>IF(SUM(D41:D48)&lt;&gt;0,SUM(D41:D48)," ")</f>
        <v>0.4</v>
      </c>
      <c r="D41" s="138">
        <f t="shared" si="0"/>
        <v>0.1</v>
      </c>
      <c r="E41" s="139"/>
      <c r="F41" s="139">
        <v>10</v>
      </c>
      <c r="G41" s="139">
        <v>0</v>
      </c>
      <c r="H41" s="139">
        <v>10</v>
      </c>
      <c r="I41" s="139">
        <v>8</v>
      </c>
      <c r="J41" s="260">
        <v>4</v>
      </c>
    </row>
    <row r="42" spans="1:10" ht="12.75">
      <c r="A42" s="422"/>
      <c r="B42" s="142" t="s">
        <v>97</v>
      </c>
      <c r="C42" s="419"/>
      <c r="D42" s="138">
        <f t="shared" si="0"/>
        <v>0.1</v>
      </c>
      <c r="E42" s="139"/>
      <c r="F42" s="139">
        <v>10</v>
      </c>
      <c r="G42" s="139">
        <v>5</v>
      </c>
      <c r="H42" s="139">
        <v>10</v>
      </c>
      <c r="I42" s="139">
        <v>3</v>
      </c>
      <c r="J42" s="260">
        <v>5</v>
      </c>
    </row>
    <row r="43" spans="1:10" ht="12.75">
      <c r="A43" s="422"/>
      <c r="B43" s="142" t="s">
        <v>98</v>
      </c>
      <c r="C43" s="419"/>
      <c r="D43" s="138">
        <f t="shared" si="0"/>
        <v>0.1</v>
      </c>
      <c r="E43" s="139"/>
      <c r="F43" s="139">
        <v>10</v>
      </c>
      <c r="G43" s="139">
        <v>0</v>
      </c>
      <c r="H43" s="139">
        <v>10</v>
      </c>
      <c r="I43" s="139">
        <v>3</v>
      </c>
      <c r="J43" s="260">
        <v>5</v>
      </c>
    </row>
    <row r="44" spans="1:10" ht="12.75">
      <c r="A44" s="422"/>
      <c r="B44" s="142" t="s">
        <v>99</v>
      </c>
      <c r="C44" s="419"/>
      <c r="D44" s="138">
        <f t="shared" si="0"/>
        <v>0.1</v>
      </c>
      <c r="E44" s="139"/>
      <c r="F44" s="139">
        <v>10</v>
      </c>
      <c r="G44" s="139">
        <v>0</v>
      </c>
      <c r="H44" s="139">
        <v>10</v>
      </c>
      <c r="I44" s="139">
        <v>6</v>
      </c>
      <c r="J44" s="260">
        <v>6</v>
      </c>
    </row>
    <row r="45" spans="1:10" ht="12.75">
      <c r="A45" s="422"/>
      <c r="B45" s="142" t="s">
        <v>55</v>
      </c>
      <c r="C45" s="419"/>
      <c r="D45" s="138">
        <f t="shared" si="0"/>
        <v>0</v>
      </c>
      <c r="E45" s="139"/>
      <c r="F45" s="139"/>
      <c r="G45" s="139"/>
      <c r="H45" s="139"/>
      <c r="I45" s="139"/>
      <c r="J45" s="260"/>
    </row>
    <row r="46" spans="1:10" ht="12.75">
      <c r="A46" s="422"/>
      <c r="B46" s="142" t="s">
        <v>56</v>
      </c>
      <c r="C46" s="419"/>
      <c r="D46" s="138">
        <f t="shared" si="0"/>
        <v>0</v>
      </c>
      <c r="E46" s="140"/>
      <c r="F46" s="140"/>
      <c r="G46" s="140"/>
      <c r="H46" s="140"/>
      <c r="I46" s="140"/>
      <c r="J46" s="261"/>
    </row>
    <row r="47" spans="1:10" ht="12.75">
      <c r="A47" s="422"/>
      <c r="B47" s="142" t="s">
        <v>57</v>
      </c>
      <c r="C47" s="419"/>
      <c r="D47" s="138">
        <f t="shared" si="0"/>
        <v>0</v>
      </c>
      <c r="E47" s="139"/>
      <c r="F47" s="139"/>
      <c r="G47" s="139"/>
      <c r="H47" s="139"/>
      <c r="I47" s="139"/>
      <c r="J47" s="260"/>
    </row>
    <row r="48" spans="1:10" ht="12.75">
      <c r="A48" s="422"/>
      <c r="B48" s="142" t="s">
        <v>58</v>
      </c>
      <c r="C48" s="420"/>
      <c r="D48" s="138">
        <f t="shared" si="0"/>
        <v>0</v>
      </c>
      <c r="E48" s="140"/>
      <c r="F48" s="140"/>
      <c r="G48" s="140"/>
      <c r="H48" s="140"/>
      <c r="I48" s="140"/>
      <c r="J48" s="261"/>
    </row>
    <row r="49" spans="1:10" ht="12.75">
      <c r="A49" s="421" t="s">
        <v>59</v>
      </c>
      <c r="B49" s="142" t="s">
        <v>100</v>
      </c>
      <c r="C49" s="416">
        <f>IF(SUM(D49:D53)&lt;&gt;0,SUM(D49:D53)," ")</f>
        <v>0.30000000000000004</v>
      </c>
      <c r="D49" s="138">
        <f t="shared" si="0"/>
        <v>0.1</v>
      </c>
      <c r="E49" s="139"/>
      <c r="F49" s="139">
        <v>10</v>
      </c>
      <c r="G49" s="139">
        <v>0</v>
      </c>
      <c r="H49" s="139">
        <v>10</v>
      </c>
      <c r="I49" s="139">
        <v>7</v>
      </c>
      <c r="J49" s="260">
        <v>6</v>
      </c>
    </row>
    <row r="50" spans="1:10" ht="12.75">
      <c r="A50" s="422"/>
      <c r="B50" s="142" t="s">
        <v>101</v>
      </c>
      <c r="C50" s="418"/>
      <c r="D50" s="138">
        <f t="shared" si="0"/>
        <v>0.1</v>
      </c>
      <c r="E50" s="139"/>
      <c r="F50" s="139">
        <v>10</v>
      </c>
      <c r="G50" s="139">
        <v>0</v>
      </c>
      <c r="H50" s="139">
        <v>10</v>
      </c>
      <c r="I50" s="139">
        <v>5</v>
      </c>
      <c r="J50" s="260">
        <v>5</v>
      </c>
    </row>
    <row r="51" spans="1:10" ht="12.75">
      <c r="A51" s="422"/>
      <c r="B51" s="142" t="s">
        <v>102</v>
      </c>
      <c r="C51" s="418"/>
      <c r="D51" s="138">
        <f t="shared" si="0"/>
        <v>0.1</v>
      </c>
      <c r="E51" s="139"/>
      <c r="F51" s="139">
        <v>10</v>
      </c>
      <c r="G51" s="139">
        <v>0</v>
      </c>
      <c r="H51" s="139">
        <v>10</v>
      </c>
      <c r="I51" s="139">
        <v>5</v>
      </c>
      <c r="J51" s="260">
        <v>5</v>
      </c>
    </row>
    <row r="52" spans="1:10" ht="12.75">
      <c r="A52" s="422"/>
      <c r="B52" s="142" t="s">
        <v>103</v>
      </c>
      <c r="C52" s="418"/>
      <c r="D52" s="138">
        <f t="shared" si="0"/>
        <v>0</v>
      </c>
      <c r="E52" s="139"/>
      <c r="F52" s="139"/>
      <c r="G52" s="139"/>
      <c r="H52" s="139"/>
      <c r="I52" s="139"/>
      <c r="J52" s="260"/>
    </row>
    <row r="53" spans="1:10" ht="12.75">
      <c r="A53" s="422"/>
      <c r="B53" s="142" t="s">
        <v>60</v>
      </c>
      <c r="C53" s="418"/>
      <c r="D53" s="138">
        <f t="shared" si="0"/>
        <v>0</v>
      </c>
      <c r="E53" s="139"/>
      <c r="F53" s="139"/>
      <c r="G53" s="139"/>
      <c r="H53" s="139"/>
      <c r="I53" s="139"/>
      <c r="J53" s="260"/>
    </row>
    <row r="54" spans="1:10" ht="34.5" thickBot="1">
      <c r="A54" s="143"/>
      <c r="B54" s="144" t="s">
        <v>31</v>
      </c>
      <c r="C54" s="145">
        <f>IF(SUM(C37:C53)&lt;&gt;0,SUM(C37:C53)," ")</f>
        <v>1</v>
      </c>
      <c r="D54" s="145">
        <f>IF(SUM(D37:D53)&lt;&gt;0,SUM(D37:D53)," ")</f>
        <v>0.9999999999999999</v>
      </c>
      <c r="E54" s="146" t="str">
        <f>IF(SUM(E37:E53)&lt;&gt;0,SUM(E37:E53)," ")</f>
        <v> </v>
      </c>
      <c r="F54" s="146">
        <f>IF(SUM(F37:F53)&lt;&gt;0,SUM(F37:F53)," ")</f>
        <v>100</v>
      </c>
      <c r="G54" s="137">
        <f>IF(SUMPRODUCT($D37:$D53,G37:G53)&lt;&gt;0,SUMPRODUCT($D37:$D53,G37:G53)," ")</f>
        <v>1.5</v>
      </c>
      <c r="H54" s="137">
        <f>IF(SUMPRODUCT($D37:$D53,H37:H53)&lt;&gt;0,SUMPRODUCT($D37:$D53,H37:H53)," ")</f>
        <v>9</v>
      </c>
      <c r="I54" s="137">
        <f>IF(SUMPRODUCT($D37:$D53,I37:I53)&lt;&gt;0,SUMPRODUCT($D37:$D53,I37:I53)," ")</f>
        <v>4.5</v>
      </c>
      <c r="J54" s="147">
        <f>IF(SUMPRODUCT($D37:$D53,J37:J53)&lt;&gt;0,SUMPRODUCT($D37:$D53,J37:J53)," ")</f>
        <v>5.4</v>
      </c>
    </row>
    <row r="55" spans="2:10" ht="12.75">
      <c r="B55" s="148"/>
      <c r="C55" s="149"/>
      <c r="D55" s="149"/>
      <c r="E55" s="150">
        <f>SUM(E37:E53)</f>
        <v>0</v>
      </c>
      <c r="F55" s="302">
        <f>SUM(F37:F53)</f>
        <v>100</v>
      </c>
      <c r="G55" s="149"/>
      <c r="H55" s="149"/>
      <c r="I55" s="149"/>
      <c r="J55" s="149"/>
    </row>
    <row r="56" spans="2:10" ht="12.75">
      <c r="B56" s="234"/>
      <c r="C56" s="235"/>
      <c r="D56" s="235"/>
      <c r="E56" s="236"/>
      <c r="F56" s="236"/>
      <c r="G56" s="235"/>
      <c r="H56" s="235"/>
      <c r="I56" s="235"/>
      <c r="J56" s="235"/>
    </row>
    <row r="79" ht="13.5" thickBot="1"/>
    <row r="80" spans="2:7" ht="12.75">
      <c r="B80" s="425"/>
      <c r="C80" s="427" t="s">
        <v>32</v>
      </c>
      <c r="D80" s="373"/>
      <c r="E80" s="373"/>
      <c r="F80" s="374"/>
      <c r="G80" s="240"/>
    </row>
    <row r="81" spans="2:7" ht="46.5" customHeight="1">
      <c r="B81" s="426"/>
      <c r="C81" s="195" t="str">
        <f>G35</f>
        <v>Option 1 "Build Home Depot"</v>
      </c>
      <c r="D81" s="195" t="str">
        <f>H35</f>
        <v>Option 2 "Don't develop the land"</v>
      </c>
      <c r="E81" s="195" t="str">
        <f>I35</f>
        <v>Option 3 "Build RV Park"</v>
      </c>
      <c r="F81" s="198" t="str">
        <f>J35</f>
        <v>Option 4 "Build specialty retail"</v>
      </c>
      <c r="G81" s="241"/>
    </row>
    <row r="82" spans="2:7" ht="27.75" customHeight="1" thickBot="1">
      <c r="B82" s="154" t="s">
        <v>31</v>
      </c>
      <c r="C82" s="199">
        <f>G54</f>
        <v>1.5</v>
      </c>
      <c r="D82" s="199">
        <f>H54</f>
        <v>9</v>
      </c>
      <c r="E82" s="199">
        <f>I54</f>
        <v>4.5</v>
      </c>
      <c r="F82" s="199">
        <f>J54</f>
        <v>5.4</v>
      </c>
      <c r="G82" s="235"/>
    </row>
    <row r="85" ht="13.5" thickBot="1"/>
    <row r="86" spans="2:9" ht="13.5" thickBot="1">
      <c r="B86" s="428" t="str">
        <f>A37</f>
        <v>C1. Provide convenience</v>
      </c>
      <c r="D86" s="431" t="str">
        <f>B37</f>
        <v>C1.1: Easy access to home repair supplies</v>
      </c>
      <c r="E86" s="432"/>
      <c r="F86" s="434"/>
      <c r="G86" s="434"/>
      <c r="H86" s="434"/>
      <c r="I86" s="435"/>
    </row>
    <row r="87" spans="2:8" ht="8.25" customHeight="1" thickBot="1">
      <c r="B87" s="429"/>
      <c r="D87" s="211"/>
      <c r="E87" s="211"/>
      <c r="F87" s="211"/>
      <c r="G87" s="211"/>
      <c r="H87" s="211"/>
    </row>
    <row r="88" spans="2:9" ht="13.5" thickBot="1">
      <c r="B88" s="430"/>
      <c r="D88" s="431" t="str">
        <f>B38</f>
        <v>C1.2: Minimize cost for home repair supplies</v>
      </c>
      <c r="E88" s="432"/>
      <c r="F88" s="432"/>
      <c r="G88" s="432"/>
      <c r="H88" s="432"/>
      <c r="I88" s="433"/>
    </row>
    <row r="89" spans="4:9" ht="12.75">
      <c r="D89" s="212"/>
      <c r="E89" s="212"/>
      <c r="F89" s="212"/>
      <c r="G89" s="212"/>
      <c r="H89" s="212"/>
      <c r="I89" s="213"/>
    </row>
    <row r="90" spans="4:9" ht="12.75">
      <c r="D90" s="212"/>
      <c r="E90" s="212"/>
      <c r="F90" s="212"/>
      <c r="G90" s="212"/>
      <c r="H90" s="212"/>
      <c r="I90" s="213"/>
    </row>
    <row r="91" ht="13.5" thickBot="1"/>
    <row r="92" spans="2:9" ht="26.25" thickBot="1">
      <c r="B92" s="428" t="str">
        <f>A39</f>
        <v>C2. Minimize impact on small town charm</v>
      </c>
      <c r="D92" s="431" t="str">
        <f>B39</f>
        <v>C2.1: Keep small town atmosphere</v>
      </c>
      <c r="E92" s="432"/>
      <c r="F92" s="434"/>
      <c r="G92" s="434"/>
      <c r="H92" s="434"/>
      <c r="I92" s="435"/>
    </row>
    <row r="93" spans="2:8" ht="8.25" customHeight="1" thickBot="1">
      <c r="B93" s="429"/>
      <c r="D93" s="211"/>
      <c r="E93" s="211"/>
      <c r="F93" s="211"/>
      <c r="G93" s="211"/>
      <c r="H93" s="211"/>
    </row>
    <row r="94" spans="2:9" ht="13.5" thickBot="1">
      <c r="B94" s="430"/>
      <c r="D94" s="431" t="str">
        <f>B40</f>
        <v>C2.2: Keep small town lifestyle</v>
      </c>
      <c r="E94" s="432"/>
      <c r="F94" s="432"/>
      <c r="G94" s="432"/>
      <c r="H94" s="432"/>
      <c r="I94" s="433"/>
    </row>
    <row r="95" ht="12.75"/>
    <row r="96" ht="12.75"/>
    <row r="97" ht="13.5" thickBot="1"/>
    <row r="98" spans="2:9" ht="13.5" thickBot="1">
      <c r="B98" s="217"/>
      <c r="D98" s="431" t="str">
        <f>B41</f>
        <v>C3.1: Traffic congestion</v>
      </c>
      <c r="E98" s="432"/>
      <c r="F98" s="434"/>
      <c r="G98" s="434"/>
      <c r="H98" s="434"/>
      <c r="I98" s="435"/>
    </row>
    <row r="99" spans="2:8" ht="8.25" customHeight="1" thickBot="1">
      <c r="B99" s="217"/>
      <c r="D99" s="211"/>
      <c r="E99" s="211"/>
      <c r="F99" s="211"/>
      <c r="G99" s="211"/>
      <c r="H99" s="211"/>
    </row>
    <row r="100" spans="2:9" ht="13.5" thickBot="1">
      <c r="B100" s="217"/>
      <c r="D100" s="431" t="str">
        <f>B42</f>
        <v>C3.2: Avoid increase in population</v>
      </c>
      <c r="E100" s="432"/>
      <c r="F100" s="432"/>
      <c r="G100" s="432"/>
      <c r="H100" s="432"/>
      <c r="I100" s="433"/>
    </row>
    <row r="101" spans="4:8" ht="8.25" customHeight="1" thickBot="1">
      <c r="D101" s="211"/>
      <c r="E101" s="211"/>
      <c r="F101" s="211"/>
      <c r="G101" s="211"/>
      <c r="H101" s="211"/>
    </row>
    <row r="102" spans="4:9" ht="13.5" thickBot="1">
      <c r="D102" s="431" t="str">
        <f>B43</f>
        <v>C3.3: Minimize competition for utilities/resources</v>
      </c>
      <c r="E102" s="432"/>
      <c r="F102" s="432"/>
      <c r="G102" s="432"/>
      <c r="H102" s="432"/>
      <c r="I102" s="433"/>
    </row>
    <row r="103" spans="4:8" ht="8.25" customHeight="1" thickBot="1">
      <c r="D103" s="211"/>
      <c r="E103" s="211"/>
      <c r="F103" s="211"/>
      <c r="G103" s="211"/>
      <c r="H103" s="211"/>
    </row>
    <row r="104" spans="2:9" ht="26.25" thickBot="1">
      <c r="B104" s="428" t="str">
        <f>A41</f>
        <v>C3. Minimize negative impact on life</v>
      </c>
      <c r="D104" s="431" t="str">
        <f>B44</f>
        <v>C3.4: Minimize disruption from construction</v>
      </c>
      <c r="E104" s="432"/>
      <c r="F104" s="432"/>
      <c r="G104" s="432"/>
      <c r="H104" s="432"/>
      <c r="I104" s="433"/>
    </row>
    <row r="105" spans="2:8" ht="8.25" customHeight="1" thickBot="1">
      <c r="B105" s="429"/>
      <c r="D105" s="210"/>
      <c r="E105" s="210"/>
      <c r="F105" s="210"/>
      <c r="G105" s="210"/>
      <c r="H105" s="210"/>
    </row>
    <row r="106" spans="2:9" ht="13.5" thickBot="1">
      <c r="B106" s="430"/>
      <c r="D106" s="431" t="str">
        <f>B45</f>
        <v>C3.5</v>
      </c>
      <c r="E106" s="432"/>
      <c r="F106" s="432"/>
      <c r="G106" s="432"/>
      <c r="H106" s="432"/>
      <c r="I106" s="433"/>
    </row>
    <row r="107" spans="2:8" ht="8.25" customHeight="1" thickBot="1">
      <c r="B107" s="218"/>
      <c r="D107" s="210"/>
      <c r="E107" s="210"/>
      <c r="F107" s="210"/>
      <c r="G107" s="210"/>
      <c r="H107" s="210"/>
    </row>
    <row r="108" spans="4:9" ht="13.5" thickBot="1">
      <c r="D108" s="431" t="str">
        <f>B46</f>
        <v>C3.6</v>
      </c>
      <c r="E108" s="432"/>
      <c r="F108" s="432"/>
      <c r="G108" s="432"/>
      <c r="H108" s="432"/>
      <c r="I108" s="433"/>
    </row>
    <row r="109" spans="4:8" ht="8.25" customHeight="1" thickBot="1">
      <c r="D109" s="210"/>
      <c r="E109" s="216"/>
      <c r="F109" s="216"/>
      <c r="G109" s="210"/>
      <c r="H109" s="210"/>
    </row>
    <row r="110" spans="4:9" ht="13.5" thickBot="1">
      <c r="D110" s="431" t="str">
        <f>B47</f>
        <v>C3.7</v>
      </c>
      <c r="E110" s="432"/>
      <c r="F110" s="432"/>
      <c r="G110" s="432"/>
      <c r="H110" s="432"/>
      <c r="I110" s="433"/>
    </row>
    <row r="111" spans="4:8" ht="8.25" customHeight="1" thickBot="1">
      <c r="D111" s="210"/>
      <c r="E111" s="210"/>
      <c r="F111" s="210"/>
      <c r="G111" s="210"/>
      <c r="H111" s="210"/>
    </row>
    <row r="112" spans="4:9" ht="13.5" thickBot="1">
      <c r="D112" s="431" t="str">
        <f>B48</f>
        <v>C3.8</v>
      </c>
      <c r="E112" s="432"/>
      <c r="F112" s="432"/>
      <c r="G112" s="432"/>
      <c r="H112" s="432"/>
      <c r="I112" s="433"/>
    </row>
    <row r="113" ht="12.75"/>
    <row r="114" ht="12.75"/>
    <row r="115" ht="13.5" thickBot="1"/>
    <row r="116" spans="4:9" ht="13.5" thickBot="1">
      <c r="D116" s="431" t="str">
        <f>B49</f>
        <v>C4.1: Minimize pollution</v>
      </c>
      <c r="E116" s="432"/>
      <c r="F116" s="432"/>
      <c r="G116" s="432"/>
      <c r="H116" s="432"/>
      <c r="I116" s="433"/>
    </row>
    <row r="117" spans="4:8" ht="8.25" customHeight="1" thickBot="1">
      <c r="D117" s="211"/>
      <c r="E117" s="211"/>
      <c r="F117" s="211"/>
      <c r="G117" s="211"/>
      <c r="H117" s="211"/>
    </row>
    <row r="118" spans="2:9" ht="26.25" thickBot="1">
      <c r="B118" s="428" t="str">
        <f>A49</f>
        <v>C4. Minimize health and safety impact</v>
      </c>
      <c r="D118" s="431" t="str">
        <f>B50</f>
        <v>C4.2: Minimize waste</v>
      </c>
      <c r="E118" s="432"/>
      <c r="F118" s="432"/>
      <c r="G118" s="432"/>
      <c r="H118" s="432"/>
      <c r="I118" s="433"/>
    </row>
    <row r="119" spans="2:8" ht="8.25" customHeight="1" thickBot="1">
      <c r="B119" s="429"/>
      <c r="D119" s="210"/>
      <c r="E119" s="210"/>
      <c r="F119" s="210"/>
      <c r="G119" s="210"/>
      <c r="H119" s="210"/>
    </row>
    <row r="120" spans="2:9" ht="13.5" thickBot="1">
      <c r="B120" s="430"/>
      <c r="D120" s="431" t="str">
        <f>B51</f>
        <v>C4.3:Minimize criminal activity</v>
      </c>
      <c r="E120" s="432"/>
      <c r="F120" s="432"/>
      <c r="G120" s="432"/>
      <c r="H120" s="432"/>
      <c r="I120" s="433"/>
    </row>
    <row r="121" spans="4:8" ht="8.25" customHeight="1" thickBot="1">
      <c r="D121" s="210"/>
      <c r="E121" s="210"/>
      <c r="F121" s="210"/>
      <c r="G121" s="210"/>
      <c r="H121" s="210"/>
    </row>
    <row r="122" spans="4:9" ht="13.5" thickBot="1">
      <c r="D122" s="431" t="str">
        <f>B52</f>
        <v>C4.4: </v>
      </c>
      <c r="E122" s="432"/>
      <c r="F122" s="432"/>
      <c r="G122" s="432"/>
      <c r="H122" s="432"/>
      <c r="I122" s="433"/>
    </row>
    <row r="123" spans="4:8" ht="8.25" customHeight="1" thickBot="1">
      <c r="D123" s="210"/>
      <c r="E123" s="210"/>
      <c r="F123" s="210"/>
      <c r="G123" s="210"/>
      <c r="H123" s="210"/>
    </row>
    <row r="124" spans="4:9" ht="13.5" thickBot="1">
      <c r="D124" s="431" t="str">
        <f>B53</f>
        <v>C4.5</v>
      </c>
      <c r="E124" s="432"/>
      <c r="F124" s="432"/>
      <c r="G124" s="432"/>
      <c r="H124" s="432"/>
      <c r="I124" s="433"/>
    </row>
    <row r="125" ht="12.75"/>
  </sheetData>
  <sheetProtection sheet="1" objects="1" scenarios="1" insertColumns="0" insertRows="0"/>
  <mergeCells count="33">
    <mergeCell ref="D98:I98"/>
    <mergeCell ref="D100:I100"/>
    <mergeCell ref="D94:I94"/>
    <mergeCell ref="D86:I86"/>
    <mergeCell ref="D88:I88"/>
    <mergeCell ref="D112:I112"/>
    <mergeCell ref="D122:I122"/>
    <mergeCell ref="D124:I124"/>
    <mergeCell ref="D108:I108"/>
    <mergeCell ref="D116:I116"/>
    <mergeCell ref="B86:B88"/>
    <mergeCell ref="B92:B94"/>
    <mergeCell ref="D92:I92"/>
    <mergeCell ref="D110:I110"/>
    <mergeCell ref="D102:I102"/>
    <mergeCell ref="B80:B81"/>
    <mergeCell ref="A49:A53"/>
    <mergeCell ref="C49:C53"/>
    <mergeCell ref="C80:F80"/>
    <mergeCell ref="B118:B120"/>
    <mergeCell ref="D118:I118"/>
    <mergeCell ref="D120:I120"/>
    <mergeCell ref="B104:B106"/>
    <mergeCell ref="D104:I104"/>
    <mergeCell ref="D106:I106"/>
    <mergeCell ref="A35:B35"/>
    <mergeCell ref="C37:C38"/>
    <mergeCell ref="C39:C40"/>
    <mergeCell ref="C41:C48"/>
    <mergeCell ref="A37:A38"/>
    <mergeCell ref="A39:A40"/>
    <mergeCell ref="A41:A48"/>
    <mergeCell ref="A36:B36"/>
  </mergeCells>
  <printOptions/>
  <pageMargins left="0.75" right="0.75" top="1" bottom="1" header="0.5" footer="0.5"/>
  <pageSetup horizontalDpi="600" verticalDpi="600" orientation="landscape" scale="91" r:id="rId4"/>
  <rowBreaks count="3" manualBreakCount="3">
    <brk id="29" max="10" man="1"/>
    <brk id="55" max="10" man="1"/>
    <brk id="83" max="10" man="1"/>
  </rowBreaks>
  <drawing r:id="rId3"/>
  <legacyDrawing r:id="rId2"/>
  <oleObjects>
    <oleObject progId="Document" shapeId="75209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33:J120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18.421875" style="159" customWidth="1"/>
    <col min="2" max="2" width="42.00390625" style="159" customWidth="1"/>
    <col min="3" max="3" width="8.421875" style="189" customWidth="1"/>
    <col min="4" max="4" width="8.28125" style="190" customWidth="1"/>
    <col min="5" max="5" width="8.8515625" style="0" customWidth="1"/>
    <col min="6" max="6" width="8.7109375" style="191" customWidth="1"/>
    <col min="7" max="10" width="9.140625" style="189" customWidth="1"/>
    <col min="11" max="16384" width="9.140625" style="1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3" spans="1:10" ht="17.25">
      <c r="A33" s="207" t="s">
        <v>61</v>
      </c>
      <c r="B33" s="155"/>
      <c r="C33" s="156"/>
      <c r="D33" s="157"/>
      <c r="E33" s="4"/>
      <c r="F33" s="158"/>
      <c r="G33" s="156"/>
      <c r="H33" s="156"/>
      <c r="I33" s="156"/>
      <c r="J33" s="156"/>
    </row>
    <row r="34" spans="1:10" ht="18" thickBot="1">
      <c r="A34" s="207"/>
      <c r="B34" s="155"/>
      <c r="C34" s="156"/>
      <c r="D34" s="157"/>
      <c r="E34" s="4"/>
      <c r="F34" s="158"/>
      <c r="G34" s="156"/>
      <c r="H34" s="156"/>
      <c r="I34" s="156"/>
      <c r="J34" s="156"/>
    </row>
    <row r="35" spans="2:10" ht="12.75">
      <c r="B35" s="155"/>
      <c r="C35" s="156"/>
      <c r="D35" s="157"/>
      <c r="E35" s="4"/>
      <c r="F35" s="158"/>
      <c r="G35" s="160" t="s">
        <v>36</v>
      </c>
      <c r="H35" s="161"/>
      <c r="I35" s="161"/>
      <c r="J35" s="162"/>
    </row>
    <row r="36" spans="2:10" ht="13.5" thickBot="1">
      <c r="B36" s="155"/>
      <c r="C36" s="156"/>
      <c r="D36" s="157"/>
      <c r="E36" s="4"/>
      <c r="F36" s="158"/>
      <c r="G36" s="163" t="s">
        <v>37</v>
      </c>
      <c r="H36" s="164"/>
      <c r="I36" s="164"/>
      <c r="J36" s="165"/>
    </row>
    <row r="37" spans="1:10" ht="40.5">
      <c r="A37" s="436"/>
      <c r="B37" s="437"/>
      <c r="C37" s="166" t="s">
        <v>30</v>
      </c>
      <c r="D37" s="166" t="s">
        <v>29</v>
      </c>
      <c r="E37" s="242" t="s">
        <v>75</v>
      </c>
      <c r="F37" s="167" t="s">
        <v>73</v>
      </c>
      <c r="G37" s="168" t="s">
        <v>0</v>
      </c>
      <c r="H37" s="168" t="s">
        <v>33</v>
      </c>
      <c r="I37" s="168" t="s">
        <v>74</v>
      </c>
      <c r="J37" s="169" t="s">
        <v>34</v>
      </c>
    </row>
    <row r="38" spans="1:10" ht="12.75">
      <c r="A38" s="444" t="s">
        <v>1</v>
      </c>
      <c r="B38" s="445"/>
      <c r="C38" s="170"/>
      <c r="D38" s="171"/>
      <c r="E38" s="243"/>
      <c r="F38" s="172"/>
      <c r="G38" s="171"/>
      <c r="H38" s="171"/>
      <c r="I38" s="171"/>
      <c r="J38" s="173"/>
    </row>
    <row r="39" spans="1:10" ht="12.75" customHeight="1">
      <c r="A39" s="441" t="s">
        <v>62</v>
      </c>
      <c r="B39" s="174" t="s">
        <v>104</v>
      </c>
      <c r="C39" s="438">
        <f>IF(SUM(D39:D40)&lt;&gt;0,SUM(D39:D40)," ")</f>
        <v>0.19791666666666669</v>
      </c>
      <c r="D39" s="176">
        <f aca="true" t="shared" si="0" ref="D39:D53">IF($F$55&lt;&gt;0,F39/$F$55," ")</f>
        <v>0.10416666666666667</v>
      </c>
      <c r="E39" s="15"/>
      <c r="F39" s="177">
        <v>100</v>
      </c>
      <c r="G39" s="177">
        <v>10</v>
      </c>
      <c r="H39" s="177">
        <v>0</v>
      </c>
      <c r="I39" s="177">
        <v>0</v>
      </c>
      <c r="J39" s="262">
        <v>10</v>
      </c>
    </row>
    <row r="40" spans="1:10" ht="12.75">
      <c r="A40" s="442"/>
      <c r="B40" s="174" t="s">
        <v>105</v>
      </c>
      <c r="C40" s="439"/>
      <c r="D40" s="176">
        <f t="shared" si="0"/>
        <v>0.09375</v>
      </c>
      <c r="E40" s="15"/>
      <c r="F40" s="178">
        <v>90</v>
      </c>
      <c r="G40" s="178">
        <v>10</v>
      </c>
      <c r="H40" s="178">
        <v>0</v>
      </c>
      <c r="I40" s="178">
        <v>0</v>
      </c>
      <c r="J40" s="263">
        <v>5</v>
      </c>
    </row>
    <row r="41" spans="1:10" ht="12.75" customHeight="1">
      <c r="A41" s="441" t="s">
        <v>63</v>
      </c>
      <c r="B41" s="179" t="s">
        <v>106</v>
      </c>
      <c r="C41" s="438">
        <f>IF(SUM(D41:D42)&lt;&gt;0,SUM(D41:D42)," ")</f>
        <v>0.09375</v>
      </c>
      <c r="D41" s="176">
        <f t="shared" si="0"/>
        <v>0.020833333333333332</v>
      </c>
      <c r="E41" s="15"/>
      <c r="F41" s="177">
        <v>20</v>
      </c>
      <c r="G41" s="177">
        <v>3</v>
      </c>
      <c r="H41" s="177">
        <v>10</v>
      </c>
      <c r="I41" s="177">
        <v>0</v>
      </c>
      <c r="J41" s="262">
        <v>10</v>
      </c>
    </row>
    <row r="42" spans="1:10" ht="12.75">
      <c r="A42" s="442"/>
      <c r="B42" s="179" t="s">
        <v>107</v>
      </c>
      <c r="C42" s="439"/>
      <c r="D42" s="176">
        <f t="shared" si="0"/>
        <v>0.07291666666666667</v>
      </c>
      <c r="E42" s="15"/>
      <c r="F42" s="177">
        <v>70</v>
      </c>
      <c r="G42" s="177">
        <v>0</v>
      </c>
      <c r="H42" s="177">
        <v>10</v>
      </c>
      <c r="I42" s="177">
        <v>4</v>
      </c>
      <c r="J42" s="262">
        <v>2</v>
      </c>
    </row>
    <row r="43" spans="1:10" ht="12.75" customHeight="1">
      <c r="A43" s="441" t="s">
        <v>64</v>
      </c>
      <c r="B43" s="180" t="s">
        <v>65</v>
      </c>
      <c r="C43" s="438">
        <f>IF(SUM(D43:D50)&lt;&gt;0,SUM(D43:D50)," ")</f>
        <v>0.46875</v>
      </c>
      <c r="D43" s="176">
        <f t="shared" si="0"/>
        <v>0.07291666666666667</v>
      </c>
      <c r="E43" s="15"/>
      <c r="F43" s="177">
        <v>70</v>
      </c>
      <c r="G43" s="177">
        <v>2</v>
      </c>
      <c r="H43" s="177">
        <v>10</v>
      </c>
      <c r="I43" s="177">
        <v>5</v>
      </c>
      <c r="J43" s="262">
        <v>2</v>
      </c>
    </row>
    <row r="44" spans="1:10" ht="12.75">
      <c r="A44" s="443"/>
      <c r="B44" s="180" t="s">
        <v>66</v>
      </c>
      <c r="C44" s="440"/>
      <c r="D44" s="176">
        <f t="shared" si="0"/>
        <v>0.10416666666666667</v>
      </c>
      <c r="E44" s="15"/>
      <c r="F44" s="177">
        <v>100</v>
      </c>
      <c r="G44" s="177">
        <v>2</v>
      </c>
      <c r="H44" s="177">
        <v>10</v>
      </c>
      <c r="I44" s="177">
        <v>7</v>
      </c>
      <c r="J44" s="262">
        <v>2</v>
      </c>
    </row>
    <row r="45" spans="1:10" ht="12.75">
      <c r="A45" s="443"/>
      <c r="B45" s="181" t="s">
        <v>108</v>
      </c>
      <c r="C45" s="440"/>
      <c r="D45" s="176">
        <f t="shared" si="0"/>
        <v>0.10416666666666667</v>
      </c>
      <c r="E45" s="15"/>
      <c r="F45" s="177">
        <v>100</v>
      </c>
      <c r="G45" s="177">
        <v>7</v>
      </c>
      <c r="H45" s="177">
        <v>10</v>
      </c>
      <c r="I45" s="177">
        <v>2</v>
      </c>
      <c r="J45" s="262">
        <v>8</v>
      </c>
    </row>
    <row r="46" spans="1:10" ht="12.75">
      <c r="A46" s="443"/>
      <c r="B46" s="181" t="s">
        <v>109</v>
      </c>
      <c r="C46" s="440"/>
      <c r="D46" s="176">
        <f t="shared" si="0"/>
        <v>0.10416666666666667</v>
      </c>
      <c r="E46" s="15"/>
      <c r="F46" s="177">
        <v>100</v>
      </c>
      <c r="G46" s="177">
        <v>5</v>
      </c>
      <c r="H46" s="177">
        <v>3</v>
      </c>
      <c r="I46" s="177">
        <v>3</v>
      </c>
      <c r="J46" s="262">
        <v>5</v>
      </c>
    </row>
    <row r="47" spans="1:10" ht="12.75">
      <c r="A47" s="443"/>
      <c r="B47" s="181" t="s">
        <v>110</v>
      </c>
      <c r="C47" s="440"/>
      <c r="D47" s="176">
        <f t="shared" si="0"/>
        <v>0.08333333333333333</v>
      </c>
      <c r="E47" s="15"/>
      <c r="F47" s="177">
        <v>80</v>
      </c>
      <c r="G47" s="177">
        <v>5</v>
      </c>
      <c r="H47" s="177">
        <v>2</v>
      </c>
      <c r="I47" s="177">
        <v>2</v>
      </c>
      <c r="J47" s="262">
        <v>5</v>
      </c>
    </row>
    <row r="48" spans="1:10" ht="12.75">
      <c r="A48" s="443"/>
      <c r="B48" s="181" t="s">
        <v>67</v>
      </c>
      <c r="C48" s="440"/>
      <c r="D48" s="176">
        <f t="shared" si="0"/>
        <v>0</v>
      </c>
      <c r="E48" s="15"/>
      <c r="F48" s="178"/>
      <c r="G48" s="178"/>
      <c r="H48" s="178"/>
      <c r="I48" s="178"/>
      <c r="J48" s="263"/>
    </row>
    <row r="49" spans="1:10" ht="12.75">
      <c r="A49" s="443"/>
      <c r="B49" s="181" t="s">
        <v>68</v>
      </c>
      <c r="C49" s="440"/>
      <c r="D49" s="176">
        <f t="shared" si="0"/>
        <v>0</v>
      </c>
      <c r="E49" s="15"/>
      <c r="F49" s="177"/>
      <c r="G49" s="177"/>
      <c r="H49" s="177"/>
      <c r="I49" s="177"/>
      <c r="J49" s="262"/>
    </row>
    <row r="50" spans="1:10" ht="12.75">
      <c r="A50" s="442"/>
      <c r="B50" s="181" t="s">
        <v>69</v>
      </c>
      <c r="C50" s="439"/>
      <c r="D50" s="176">
        <f t="shared" si="0"/>
        <v>0</v>
      </c>
      <c r="E50" s="15"/>
      <c r="F50" s="178"/>
      <c r="G50" s="178"/>
      <c r="H50" s="178"/>
      <c r="I50" s="178"/>
      <c r="J50" s="263"/>
    </row>
    <row r="51" spans="1:10" ht="12.75" customHeight="1">
      <c r="A51" s="441" t="s">
        <v>70</v>
      </c>
      <c r="B51" s="180" t="s">
        <v>71</v>
      </c>
      <c r="C51" s="438">
        <f>IF(SUM(D51:D53)&lt;&gt;0,SUM(D51:D53)," ")</f>
        <v>0.23958333333333331</v>
      </c>
      <c r="D51" s="176">
        <f t="shared" si="0"/>
        <v>0.09375</v>
      </c>
      <c r="E51" s="15"/>
      <c r="F51" s="177">
        <v>90</v>
      </c>
      <c r="G51" s="177">
        <v>2</v>
      </c>
      <c r="H51" s="177">
        <v>10</v>
      </c>
      <c r="I51" s="177">
        <v>8</v>
      </c>
      <c r="J51" s="262">
        <v>5</v>
      </c>
    </row>
    <row r="52" spans="1:10" ht="12.75">
      <c r="A52" s="443"/>
      <c r="B52" s="180" t="s">
        <v>72</v>
      </c>
      <c r="C52" s="440"/>
      <c r="D52" s="176">
        <f t="shared" si="0"/>
        <v>0.041666666666666664</v>
      </c>
      <c r="E52" s="15"/>
      <c r="F52" s="177">
        <v>40</v>
      </c>
      <c r="G52" s="177">
        <v>5</v>
      </c>
      <c r="H52" s="177">
        <v>10</v>
      </c>
      <c r="I52" s="177">
        <v>7</v>
      </c>
      <c r="J52" s="262">
        <v>7</v>
      </c>
    </row>
    <row r="53" spans="1:10" ht="12.75">
      <c r="A53" s="442"/>
      <c r="B53" s="181" t="s">
        <v>111</v>
      </c>
      <c r="C53" s="439"/>
      <c r="D53" s="176">
        <f t="shared" si="0"/>
        <v>0.10416666666666667</v>
      </c>
      <c r="E53" s="15"/>
      <c r="F53" s="177">
        <v>100</v>
      </c>
      <c r="G53" s="177">
        <v>2</v>
      </c>
      <c r="H53" s="177">
        <v>10</v>
      </c>
      <c r="I53" s="177">
        <v>4</v>
      </c>
      <c r="J53" s="262">
        <v>2</v>
      </c>
    </row>
    <row r="54" spans="1:10" ht="23.25" thickBot="1">
      <c r="A54" s="182"/>
      <c r="B54" s="183" t="s">
        <v>31</v>
      </c>
      <c r="C54" s="184">
        <f>IF(SUM(C39:C53)&lt;&gt;0,SUM(C39:C53)," ")</f>
        <v>1</v>
      </c>
      <c r="D54" s="184">
        <f>IF(SUM(D39:D53)&lt;&gt;0,SUM(D39:D53)," ")</f>
        <v>1</v>
      </c>
      <c r="E54" s="252"/>
      <c r="F54" s="185">
        <f>IF(SUM(F39:F53)&lt;&gt;0,SUM(F39:F53)," ")</f>
        <v>960</v>
      </c>
      <c r="G54" s="175">
        <f>IF(SUMPRODUCT($D39:$D53,G39:G53)&lt;&gt;0,SUMPRODUCT($D39:$D53,G39:G53)," ")</f>
        <v>4.666666666666667</v>
      </c>
      <c r="H54" s="175">
        <f>IF(SUMPRODUCT($D39:$D53,H39:H53)&lt;&gt;0,SUMPRODUCT($D39:$D53,H39:H53)," ")</f>
        <v>6.625000000000001</v>
      </c>
      <c r="I54" s="175">
        <f>IF(SUMPRODUCT($D39:$D53,I39:I53)&lt;&gt;0,SUMPRODUCT($D39:$D53,I39:I53)," ")</f>
        <v>3.5312499999999996</v>
      </c>
      <c r="J54" s="186">
        <f>IF(SUMPRODUCT($D39:$D53,J39:J53)&lt;&gt;0,SUMPRODUCT($D39:$D53,J39:J53)," ")</f>
        <v>4.958333333333334</v>
      </c>
    </row>
    <row r="55" spans="2:10" ht="12.75">
      <c r="B55" s="187"/>
      <c r="C55" s="188"/>
      <c r="D55" s="188"/>
      <c r="E55" s="250"/>
      <c r="F55" s="303">
        <f>SUM(F39:F53)</f>
        <v>960</v>
      </c>
      <c r="G55" s="188"/>
      <c r="H55" s="188"/>
      <c r="I55" s="188"/>
      <c r="J55" s="188"/>
    </row>
    <row r="56" spans="2:10" ht="12.75">
      <c r="B56" s="231"/>
      <c r="C56" s="232"/>
      <c r="D56" s="232"/>
      <c r="E56" s="250"/>
      <c r="F56" s="233"/>
      <c r="G56" s="232"/>
      <c r="H56" s="232"/>
      <c r="I56" s="232"/>
      <c r="J56" s="232"/>
    </row>
    <row r="57" ht="12.75">
      <c r="E57" s="250"/>
    </row>
    <row r="58" ht="12.75">
      <c r="E58" s="250"/>
    </row>
    <row r="59" ht="12.75">
      <c r="E59" s="250"/>
    </row>
    <row r="60" ht="12.75">
      <c r="E60" s="250"/>
    </row>
    <row r="61" ht="12.75">
      <c r="E61" s="250"/>
    </row>
    <row r="62" ht="12.75">
      <c r="E62" s="250"/>
    </row>
    <row r="63" ht="12.75">
      <c r="E63" s="250"/>
    </row>
    <row r="64" ht="12.75">
      <c r="E64" s="250"/>
    </row>
    <row r="65" ht="12.75">
      <c r="E65" s="250"/>
    </row>
    <row r="66" ht="12.75">
      <c r="E66" s="251" t="str">
        <f>IF(SUM(E39:E65)&lt;&gt;0,SUM(E39:E65)," ")</f>
        <v> </v>
      </c>
    </row>
    <row r="67" ht="12.75">
      <c r="E67" s="249">
        <f>SUM(E39:E65)</f>
        <v>0</v>
      </c>
    </row>
    <row r="79" ht="13.5" thickBot="1"/>
    <row r="80" spans="2:7" ht="12.75">
      <c r="B80" s="446"/>
      <c r="C80" s="448" t="s">
        <v>32</v>
      </c>
      <c r="D80" s="353"/>
      <c r="E80" s="353"/>
      <c r="F80" s="354"/>
      <c r="G80" s="244"/>
    </row>
    <row r="81" spans="2:7" ht="47.25" customHeight="1">
      <c r="B81" s="447"/>
      <c r="C81" s="200" t="str">
        <f>G37</f>
        <v>Option 1 "Build Home Depot"</v>
      </c>
      <c r="D81" s="200" t="str">
        <f>H37</f>
        <v>Option 2 "Don't develop the land"</v>
      </c>
      <c r="E81" s="200" t="str">
        <f>I37</f>
        <v>Option 3 "Build RV Park"</v>
      </c>
      <c r="F81" s="201" t="str">
        <f>J37</f>
        <v>Option 4 "Build specialty retail"</v>
      </c>
      <c r="G81" s="245"/>
    </row>
    <row r="82" spans="2:7" ht="21" thickBot="1">
      <c r="B82" s="192" t="s">
        <v>31</v>
      </c>
      <c r="C82" s="193">
        <f>G54</f>
        <v>4.666666666666667</v>
      </c>
      <c r="D82" s="193">
        <f>H54</f>
        <v>6.625000000000001</v>
      </c>
      <c r="E82" s="193">
        <f>I54</f>
        <v>3.5312499999999996</v>
      </c>
      <c r="F82" s="193">
        <f>J54</f>
        <v>4.958333333333334</v>
      </c>
      <c r="G82" s="246"/>
    </row>
    <row r="85" ht="13.5" thickBot="1"/>
    <row r="86" spans="2:9" ht="13.5" thickBot="1">
      <c r="B86" s="449" t="str">
        <f>A39</f>
        <v>D1. Provide Convenience</v>
      </c>
      <c r="D86" s="452" t="str">
        <f>B39</f>
        <v>D1.1 Optimal Distance</v>
      </c>
      <c r="E86" s="453"/>
      <c r="F86" s="454"/>
      <c r="G86" s="454"/>
      <c r="H86" s="454"/>
      <c r="I86" s="455"/>
    </row>
    <row r="87" spans="2:8" ht="8.25" customHeight="1" thickBot="1">
      <c r="B87" s="450"/>
      <c r="D87" s="211"/>
      <c r="F87" s="211"/>
      <c r="G87" s="211"/>
      <c r="H87" s="211"/>
    </row>
    <row r="88" spans="2:9" ht="13.5" thickBot="1">
      <c r="B88" s="451"/>
      <c r="D88" s="452" t="str">
        <f>B40</f>
        <v>D1.2 Provide useful services</v>
      </c>
      <c r="E88" s="453"/>
      <c r="F88" s="453"/>
      <c r="G88" s="453"/>
      <c r="H88" s="453"/>
      <c r="I88" s="456"/>
    </row>
    <row r="89" spans="4:9" ht="12.75">
      <c r="D89" s="212"/>
      <c r="F89" s="212"/>
      <c r="G89" s="212"/>
      <c r="H89" s="212"/>
      <c r="I89" s="213"/>
    </row>
    <row r="90" spans="4:9" ht="12.75">
      <c r="D90" s="212"/>
      <c r="F90" s="212"/>
      <c r="G90" s="212"/>
      <c r="H90" s="212"/>
      <c r="I90" s="213"/>
    </row>
    <row r="91" ht="13.5" thickBot="1"/>
    <row r="92" spans="2:9" ht="26.25" thickBot="1">
      <c r="B92" s="449" t="str">
        <f>A41</f>
        <v>D2. Minimize impact on small town charm</v>
      </c>
      <c r="D92" s="452" t="str">
        <f>B41</f>
        <v>D2.1 Fit city architecture</v>
      </c>
      <c r="E92" s="457"/>
      <c r="F92" s="454"/>
      <c r="G92" s="454"/>
      <c r="H92" s="454"/>
      <c r="I92" s="455"/>
    </row>
    <row r="93" spans="2:8" ht="8.25" customHeight="1" thickBot="1">
      <c r="B93" s="450"/>
      <c r="D93" s="211"/>
      <c r="E93" s="248"/>
      <c r="F93" s="211"/>
      <c r="G93" s="211"/>
      <c r="H93" s="211"/>
    </row>
    <row r="94" spans="2:9" ht="13.5" thickBot="1">
      <c r="B94" s="451"/>
      <c r="D94" s="452" t="str">
        <f>B42</f>
        <v>D2.2 Minimize negative effects on nature</v>
      </c>
      <c r="E94" s="458"/>
      <c r="F94" s="453"/>
      <c r="G94" s="453"/>
      <c r="H94" s="453"/>
      <c r="I94" s="456"/>
    </row>
    <row r="95" ht="12.75">
      <c r="B95" s="219"/>
    </row>
    <row r="96" ht="12.75"/>
    <row r="97" ht="13.5" thickBot="1"/>
    <row r="98" spans="2:9" ht="13.5" thickBot="1">
      <c r="B98" s="217"/>
      <c r="D98" s="452" t="str">
        <f>B43</f>
        <v>D3.1 Minimize noise</v>
      </c>
      <c r="E98" s="453"/>
      <c r="F98" s="454"/>
      <c r="G98" s="454"/>
      <c r="H98" s="454"/>
      <c r="I98" s="455"/>
    </row>
    <row r="99" spans="2:8" ht="8.25" customHeight="1" thickBot="1">
      <c r="B99" s="217"/>
      <c r="D99" s="211"/>
      <c r="E99" s="211"/>
      <c r="F99" s="211"/>
      <c r="G99" s="211"/>
      <c r="H99" s="211"/>
    </row>
    <row r="100" spans="2:9" ht="13.5" thickBot="1">
      <c r="B100" s="217"/>
      <c r="D100" s="452" t="str">
        <f>B44</f>
        <v>D3.2 Minimize traffic congestion</v>
      </c>
      <c r="E100" s="453"/>
      <c r="F100" s="453"/>
      <c r="G100" s="453"/>
      <c r="H100" s="453"/>
      <c r="I100" s="456"/>
    </row>
    <row r="101" spans="4:8" ht="8.25" customHeight="1" thickBot="1">
      <c r="D101" s="211"/>
      <c r="E101" s="210"/>
      <c r="F101" s="211"/>
      <c r="G101" s="211"/>
      <c r="H101" s="211"/>
    </row>
    <row r="102" spans="4:9" ht="13.5" thickBot="1">
      <c r="D102" s="452" t="str">
        <f>B45</f>
        <v>D3.3 Minimize unwanted visitors</v>
      </c>
      <c r="E102" s="453"/>
      <c r="F102" s="453"/>
      <c r="G102" s="453"/>
      <c r="H102" s="453"/>
      <c r="I102" s="456"/>
    </row>
    <row r="103" spans="4:8" ht="8.25" customHeight="1" thickBot="1">
      <c r="D103" s="211"/>
      <c r="E103" s="210"/>
      <c r="F103" s="211"/>
      <c r="G103" s="211"/>
      <c r="H103" s="211"/>
    </row>
    <row r="104" spans="2:9" ht="13.5" thickBot="1">
      <c r="B104" s="449" t="str">
        <f>A43</f>
        <v>D3. Minimize negative impact on life</v>
      </c>
      <c r="D104" s="452" t="str">
        <f>B46</f>
        <v>D3.4 Minimize crime</v>
      </c>
      <c r="E104" s="453"/>
      <c r="F104" s="453"/>
      <c r="G104" s="453"/>
      <c r="H104" s="453"/>
      <c r="I104" s="456"/>
    </row>
    <row r="105" spans="2:8" ht="8.25" customHeight="1" thickBot="1">
      <c r="B105" s="450"/>
      <c r="D105" s="210"/>
      <c r="E105" s="210"/>
      <c r="F105" s="210"/>
      <c r="G105" s="210"/>
      <c r="H105" s="210"/>
    </row>
    <row r="106" spans="2:9" ht="13.5" thickBot="1">
      <c r="B106" s="451"/>
      <c r="D106" s="452" t="str">
        <f>B47</f>
        <v>D3.5 Minimize Littering</v>
      </c>
      <c r="E106" s="453"/>
      <c r="F106" s="453"/>
      <c r="G106" s="453"/>
      <c r="H106" s="453"/>
      <c r="I106" s="456"/>
    </row>
    <row r="107" spans="2:8" ht="8.25" customHeight="1" thickBot="1">
      <c r="B107" s="218"/>
      <c r="D107" s="210"/>
      <c r="E107" s="210"/>
      <c r="F107" s="210"/>
      <c r="G107" s="210"/>
      <c r="H107" s="210"/>
    </row>
    <row r="108" spans="4:9" ht="13.5" thickBot="1">
      <c r="D108" s="452" t="str">
        <f>B48</f>
        <v>D3.6</v>
      </c>
      <c r="E108" s="453"/>
      <c r="F108" s="453"/>
      <c r="G108" s="453"/>
      <c r="H108" s="453"/>
      <c r="I108" s="456"/>
    </row>
    <row r="109" spans="4:8" ht="8.25" customHeight="1" thickBot="1">
      <c r="D109" s="210"/>
      <c r="E109" s="212"/>
      <c r="F109" s="216"/>
      <c r="G109" s="210"/>
      <c r="H109" s="210"/>
    </row>
    <row r="110" spans="4:9" ht="13.5" thickBot="1">
      <c r="D110" s="452" t="str">
        <f>B49</f>
        <v>D3.7</v>
      </c>
      <c r="E110" s="453"/>
      <c r="F110" s="453"/>
      <c r="G110" s="453"/>
      <c r="H110" s="453"/>
      <c r="I110" s="456"/>
    </row>
    <row r="111" spans="4:8" ht="8.25" customHeight="1" thickBot="1">
      <c r="D111" s="210"/>
      <c r="F111" s="210"/>
      <c r="G111" s="210"/>
      <c r="H111" s="210"/>
    </row>
    <row r="112" spans="4:9" ht="13.5" thickBot="1">
      <c r="D112" s="452" t="str">
        <f>B50</f>
        <v>D3.8</v>
      </c>
      <c r="E112" s="453"/>
      <c r="F112" s="453"/>
      <c r="G112" s="453"/>
      <c r="H112" s="453"/>
      <c r="I112" s="456"/>
    </row>
    <row r="113" ht="12.75">
      <c r="E113" s="212"/>
    </row>
    <row r="114" ht="12.75">
      <c r="E114" s="247"/>
    </row>
    <row r="115" ht="13.5" thickBot="1">
      <c r="E115" s="211"/>
    </row>
    <row r="116" spans="4:9" ht="13.5" thickBot="1">
      <c r="D116" s="452" t="str">
        <f>B51</f>
        <v>D4.1 Minimize impact from contaminated fill material</v>
      </c>
      <c r="E116" s="453"/>
      <c r="F116" s="453"/>
      <c r="G116" s="453"/>
      <c r="H116" s="453"/>
      <c r="I116" s="456"/>
    </row>
    <row r="117" spans="2:8" ht="8.25" customHeight="1" thickBot="1">
      <c r="B117" s="449" t="str">
        <f>A51</f>
        <v>D4. Minimize health and safety impact</v>
      </c>
      <c r="D117" s="211"/>
      <c r="E117" s="210"/>
      <c r="F117" s="211"/>
      <c r="G117" s="211"/>
      <c r="H117" s="211"/>
    </row>
    <row r="118" spans="2:9" ht="13.5" thickBot="1">
      <c r="B118" s="450"/>
      <c r="D118" s="452" t="str">
        <f>B52</f>
        <v>D4.2 Minimize impact from possible earthquake</v>
      </c>
      <c r="E118" s="453"/>
      <c r="F118" s="453"/>
      <c r="G118" s="453"/>
      <c r="H118" s="453"/>
      <c r="I118" s="456"/>
    </row>
    <row r="119" spans="2:8" ht="8.25" customHeight="1" thickBot="1">
      <c r="B119" s="451"/>
      <c r="D119" s="210"/>
      <c r="E119" s="210"/>
      <c r="F119" s="210"/>
      <c r="G119" s="210"/>
      <c r="H119" s="210"/>
    </row>
    <row r="120" spans="2:9" ht="13.5" thickBot="1">
      <c r="B120" s="217"/>
      <c r="D120" s="452" t="str">
        <f>B53</f>
        <v>D4.3 Minimize Pollution</v>
      </c>
      <c r="E120" s="453"/>
      <c r="F120" s="453"/>
      <c r="G120" s="453"/>
      <c r="H120" s="453"/>
      <c r="I120" s="456"/>
    </row>
  </sheetData>
  <sheetProtection sheet="1" objects="1" scenarios="1" insertColumns="0" insertRows="0"/>
  <mergeCells count="31">
    <mergeCell ref="B104:B106"/>
    <mergeCell ref="D104:I104"/>
    <mergeCell ref="D106:I106"/>
    <mergeCell ref="B117:B119"/>
    <mergeCell ref="D118:I118"/>
    <mergeCell ref="D120:I120"/>
    <mergeCell ref="D108:I108"/>
    <mergeCell ref="D110:I110"/>
    <mergeCell ref="D112:I112"/>
    <mergeCell ref="D116:I116"/>
    <mergeCell ref="B92:B94"/>
    <mergeCell ref="D92:I92"/>
    <mergeCell ref="D94:I94"/>
    <mergeCell ref="D98:I98"/>
    <mergeCell ref="D100:I100"/>
    <mergeCell ref="D102:I102"/>
    <mergeCell ref="B80:B81"/>
    <mergeCell ref="A51:A53"/>
    <mergeCell ref="C51:C53"/>
    <mergeCell ref="C80:F80"/>
    <mergeCell ref="B86:B88"/>
    <mergeCell ref="D86:I86"/>
    <mergeCell ref="D88:I88"/>
    <mergeCell ref="A37:B37"/>
    <mergeCell ref="C39:C40"/>
    <mergeCell ref="C41:C42"/>
    <mergeCell ref="C43:C50"/>
    <mergeCell ref="A39:A40"/>
    <mergeCell ref="A41:A42"/>
    <mergeCell ref="A43:A50"/>
    <mergeCell ref="A38:B38"/>
  </mergeCells>
  <printOptions/>
  <pageMargins left="0.75" right="0.75" top="1" bottom="1" header="0.5" footer="0.5"/>
  <pageSetup horizontalDpi="600" verticalDpi="600" orientation="landscape" scale="86" r:id="rId4"/>
  <rowBreaks count="3" manualBreakCount="3">
    <brk id="32" max="10" man="1"/>
    <brk id="55" max="10" man="1"/>
    <brk id="83" max="10" man="1"/>
  </rowBreaks>
  <drawing r:id="rId3"/>
  <legacyDrawing r:id="rId2"/>
  <oleObjects>
    <oleObject progId="Document" shapeId="752528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2.7109375" style="80" customWidth="1"/>
    <col min="2" max="2" width="41.57421875" style="80" bestFit="1" customWidth="1"/>
    <col min="3" max="6" width="12.8515625" style="80" customWidth="1"/>
    <col min="7" max="16384" width="9.140625" style="80" customWidth="1"/>
  </cols>
  <sheetData>
    <row r="1" ht="13.5" thickBot="1"/>
    <row r="2" spans="1:6" ht="13.5" thickBot="1">
      <c r="A2" s="159"/>
      <c r="B2" s="155"/>
      <c r="C2" s="459" t="s">
        <v>112</v>
      </c>
      <c r="D2" s="460"/>
      <c r="E2" s="460"/>
      <c r="F2" s="461"/>
    </row>
    <row r="3" spans="1:6" ht="53.25" thickBot="1">
      <c r="A3" s="159"/>
      <c r="B3" s="304"/>
      <c r="C3" s="305" t="s">
        <v>0</v>
      </c>
      <c r="D3" s="305" t="s">
        <v>33</v>
      </c>
      <c r="E3" s="305" t="s">
        <v>113</v>
      </c>
      <c r="F3" s="306" t="s">
        <v>34</v>
      </c>
    </row>
    <row r="4" spans="1:6" ht="21" customHeight="1">
      <c r="A4" s="462" t="s">
        <v>114</v>
      </c>
      <c r="B4" s="313" t="s">
        <v>115</v>
      </c>
      <c r="C4" s="318">
        <f>'City of San Juan Capistrano'!C94</f>
        <v>3.7063778580024067</v>
      </c>
      <c r="D4" s="328">
        <f>'City of San Juan Capistrano'!D94</f>
        <v>6.149217809867629</v>
      </c>
      <c r="E4" s="318">
        <f>'City of San Juan Capistrano'!E94</f>
        <v>4.797833935018052</v>
      </c>
      <c r="F4" s="319">
        <f>'City of San Juan Capistrano'!F94</f>
        <v>5.778580024067389</v>
      </c>
    </row>
    <row r="5" spans="1:6" ht="21" customHeight="1">
      <c r="A5" s="463"/>
      <c r="B5" s="314" t="s">
        <v>116</v>
      </c>
      <c r="C5" s="320">
        <f>'Competing Local Businesses'!C73</f>
        <v>6.052060737527114</v>
      </c>
      <c r="D5" s="320">
        <f>'Competing Local Businesses'!D73</f>
        <v>5</v>
      </c>
      <c r="E5" s="329">
        <f>'Competing Local Businesses'!E73</f>
        <v>6.6919739696312375</v>
      </c>
      <c r="F5" s="321">
        <f>'Competing Local Businesses'!F73</f>
        <v>5.477223427331888</v>
      </c>
    </row>
    <row r="6" spans="1:6" ht="21" customHeight="1">
      <c r="A6" s="463"/>
      <c r="B6" s="315" t="s">
        <v>117</v>
      </c>
      <c r="C6" s="322">
        <f>'Complementary Local Businesses'!C73</f>
        <v>5.55</v>
      </c>
      <c r="D6" s="330">
        <f>'Complementary Local Businesses'!D73</f>
        <v>8</v>
      </c>
      <c r="E6" s="322">
        <f>'Complementary Local Businesses'!E73</f>
        <v>7.7</v>
      </c>
      <c r="F6" s="323">
        <f>'Complementary Local Businesses'!F73</f>
        <v>6.3</v>
      </c>
    </row>
    <row r="7" spans="1:6" ht="21" customHeight="1">
      <c r="A7" s="463"/>
      <c r="B7" s="316" t="s">
        <v>118</v>
      </c>
      <c r="C7" s="331">
        <f>'Home Depot'!C84</f>
        <v>6.685897435897436</v>
      </c>
      <c r="D7" s="324">
        <f>'Home Depot'!D84</f>
        <v>2.442307692307692</v>
      </c>
      <c r="E7" s="324">
        <f>'Home Depot'!E84</f>
        <v>1.705128205128205</v>
      </c>
      <c r="F7" s="325">
        <f>'Home Depot'!F84</f>
        <v>1.942307692307692</v>
      </c>
    </row>
    <row r="8" spans="1:9" ht="21" customHeight="1">
      <c r="A8" s="463"/>
      <c r="B8" s="317" t="s">
        <v>119</v>
      </c>
      <c r="C8" s="326">
        <f>'Nearby Residents'!C82</f>
        <v>1.5</v>
      </c>
      <c r="D8" s="332">
        <f>'Nearby Residents'!D82</f>
        <v>9</v>
      </c>
      <c r="E8" s="326">
        <f>'Nearby Residents'!E82</f>
        <v>4.5</v>
      </c>
      <c r="F8" s="327">
        <f>'Nearby Residents'!F82</f>
        <v>5.4</v>
      </c>
      <c r="I8" s="307"/>
    </row>
    <row r="9" spans="1:6" ht="21.75" customHeight="1" thickBot="1">
      <c r="A9" s="464"/>
      <c r="B9" s="312" t="s">
        <v>120</v>
      </c>
      <c r="C9" s="310">
        <f>'Other Area Residents'!G54</f>
        <v>4.666666666666667</v>
      </c>
      <c r="D9" s="333">
        <f>'Other Area Residents'!H54</f>
        <v>6.625000000000001</v>
      </c>
      <c r="E9" s="310">
        <f>'Other Area Residents'!I54</f>
        <v>3.5312499999999996</v>
      </c>
      <c r="F9" s="311">
        <f>'Other Area Residents'!J54</f>
        <v>4.958333333333334</v>
      </c>
    </row>
    <row r="10" spans="2:6" ht="12.75">
      <c r="B10" s="109"/>
      <c r="C10" s="308"/>
      <c r="D10" s="308"/>
      <c r="E10" s="308"/>
      <c r="F10" s="308"/>
    </row>
    <row r="13" ht="12.75">
      <c r="B13" s="309"/>
    </row>
  </sheetData>
  <sheetProtection insertColumns="0" insertRows="0"/>
  <mergeCells count="2">
    <mergeCell ref="C2:F2"/>
    <mergeCell ref="A4:A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 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 User</dc:creator>
  <cp:keywords/>
  <dc:description/>
  <cp:lastModifiedBy>Robin Keller</cp:lastModifiedBy>
  <cp:lastPrinted>2004-04-10T04:43:55Z</cp:lastPrinted>
  <dcterms:created xsi:type="dcterms:W3CDTF">2002-07-31T22:30:25Z</dcterms:created>
  <dcterms:modified xsi:type="dcterms:W3CDTF">2015-03-02T23:29:13Z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627558937</vt:i4>
  </property>
  <property fmtid="{D5CDD505-2E9C-101B-9397-08002B2CF9AE}" pid="3" name="_EmailSubject">
    <vt:lpwstr>Home Depot Update</vt:lpwstr>
  </property>
  <property fmtid="{D5CDD505-2E9C-101B-9397-08002B2CF9AE}" pid="4" name="_AuthorEmail">
    <vt:lpwstr>tfeng02@gsm.uci.edu</vt:lpwstr>
  </property>
  <property fmtid="{D5CDD505-2E9C-101B-9397-08002B2CF9AE}" pid="5" name="_AuthorEmailDisplayName">
    <vt:lpwstr>Feng, Tianjun</vt:lpwstr>
  </property>
  <property fmtid="{D5CDD505-2E9C-101B-9397-08002B2CF9AE}" pid="6" name="_ReviewingToolsShownOnce">
    <vt:lpwstr/>
  </property>
</Properties>
</file>